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5315" windowHeight="11610"/>
  </bookViews>
  <sheets>
    <sheet name="troškovnik" sheetId="2" r:id="rId1"/>
  </sheets>
  <definedNames>
    <definedName name="_xlnm.Print_Titles" localSheetId="0">troškovnik!$1:$2</definedName>
    <definedName name="_xlnm.Print_Area" localSheetId="0">troškovnik!$A$1:$F$335</definedName>
  </definedNames>
  <calcPr calcId="145621"/>
</workbook>
</file>

<file path=xl/calcChain.xml><?xml version="1.0" encoding="utf-8"?>
<calcChain xmlns="http://schemas.openxmlformats.org/spreadsheetml/2006/main">
  <c r="F120" i="2" l="1"/>
  <c r="F284" i="2" l="1"/>
  <c r="D131" i="2" l="1"/>
  <c r="F275" i="2"/>
  <c r="B324" i="2" l="1"/>
  <c r="F143" i="2"/>
  <c r="F312" i="2" l="1"/>
  <c r="F311" i="2"/>
  <c r="F310" i="2"/>
  <c r="F309" i="2"/>
  <c r="F305" i="2"/>
  <c r="F304" i="2"/>
  <c r="F303" i="2"/>
  <c r="F301" i="2"/>
  <c r="F299" i="2"/>
  <c r="F297" i="2"/>
  <c r="F287" i="2"/>
  <c r="F286" i="2"/>
  <c r="F285" i="2"/>
  <c r="F283" i="2"/>
  <c r="F282" i="2"/>
  <c r="F281" i="2"/>
  <c r="F280" i="2"/>
  <c r="F279" i="2"/>
  <c r="F274" i="2"/>
  <c r="F273" i="2"/>
  <c r="F272" i="2"/>
  <c r="F271" i="2"/>
  <c r="F270" i="2"/>
  <c r="F269" i="2"/>
  <c r="F268" i="2"/>
  <c r="F260" i="2"/>
  <c r="F256" i="2"/>
  <c r="F252" i="2"/>
  <c r="F248" i="2"/>
  <c r="F247" i="2"/>
  <c r="F243" i="2"/>
  <c r="F238" i="2"/>
  <c r="F237" i="2"/>
  <c r="F236" i="2"/>
  <c r="F225" i="2"/>
  <c r="F220" i="2"/>
  <c r="F216" i="2"/>
  <c r="F215" i="2"/>
  <c r="F207" i="2"/>
  <c r="F206" i="2"/>
  <c r="F202" i="2"/>
  <c r="F198" i="2"/>
  <c r="F194" i="2"/>
  <c r="F190" i="2"/>
  <c r="F189" i="2"/>
  <c r="F188" i="2"/>
  <c r="F179" i="2"/>
  <c r="F174" i="2"/>
  <c r="F170" i="2"/>
  <c r="F165" i="2"/>
  <c r="F160" i="2"/>
  <c r="F156" i="2"/>
  <c r="F148" i="2"/>
  <c r="F132" i="2"/>
  <c r="F131" i="2"/>
  <c r="F130" i="2"/>
  <c r="F125" i="2"/>
  <c r="F124" i="2"/>
  <c r="F18" i="2"/>
  <c r="F14" i="2"/>
  <c r="F13" i="2"/>
  <c r="F12" i="2"/>
  <c r="F8" i="2"/>
  <c r="F112" i="2"/>
  <c r="F109" i="2"/>
  <c r="F106" i="2"/>
  <c r="F103" i="2"/>
  <c r="F100" i="2"/>
  <c r="F97" i="2"/>
  <c r="F90" i="2"/>
  <c r="F87" i="2"/>
  <c r="F84" i="2"/>
  <c r="F79" i="2"/>
  <c r="F74" i="2"/>
  <c r="F73" i="2"/>
  <c r="F69" i="2"/>
  <c r="F65" i="2"/>
  <c r="F61" i="2"/>
  <c r="F60" i="2"/>
  <c r="F55" i="2"/>
  <c r="F54" i="2"/>
  <c r="F53" i="2"/>
  <c r="F48" i="2"/>
  <c r="F47" i="2"/>
  <c r="F42" i="2"/>
  <c r="F37" i="2"/>
  <c r="F33" i="2"/>
  <c r="F29" i="2"/>
  <c r="F182" i="2" l="1"/>
  <c r="E323" i="2" s="1"/>
  <c r="F114" i="2"/>
  <c r="E322" i="2" s="1"/>
  <c r="F20" i="2"/>
  <c r="E321" i="2" s="1"/>
  <c r="F290" i="2"/>
  <c r="E327" i="2" s="1"/>
  <c r="F315" i="2"/>
  <c r="E328" i="2" s="1"/>
  <c r="F209" i="2"/>
  <c r="E324" i="2" s="1"/>
  <c r="F227" i="2"/>
  <c r="E325" i="2" s="1"/>
  <c r="F262" i="2"/>
  <c r="E326" i="2" s="1"/>
  <c r="B328" i="2"/>
  <c r="B327" i="2"/>
  <c r="B326" i="2"/>
  <c r="B323" i="2"/>
  <c r="B322" i="2"/>
  <c r="B321" i="2"/>
  <c r="E330" i="2" l="1"/>
  <c r="E331" i="2" s="1"/>
  <c r="E332" i="2" l="1"/>
</calcChain>
</file>

<file path=xl/sharedStrings.xml><?xml version="1.0" encoding="utf-8"?>
<sst xmlns="http://schemas.openxmlformats.org/spreadsheetml/2006/main" count="408" uniqueCount="308">
  <si>
    <t>redni broj</t>
  </si>
  <si>
    <t>OPIS STAVKE</t>
  </si>
  <si>
    <t>jed mj.</t>
  </si>
  <si>
    <t>KOLIČINA</t>
  </si>
  <si>
    <t>UKUPNO</t>
  </si>
  <si>
    <t>1.</t>
  </si>
  <si>
    <t>PRIPREMNI RADOVI</t>
  </si>
  <si>
    <t>1.1.</t>
  </si>
  <si>
    <t>Iskolčenje trase i objekata.</t>
  </si>
  <si>
    <t>Obračun po km trase</t>
  </si>
  <si>
    <t>km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</si>
  <si>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</si>
  <si>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1.3.</t>
  </si>
  <si>
    <r>
      <t>m</t>
    </r>
    <r>
      <rPr>
        <vertAlign val="superscript"/>
        <sz val="8"/>
        <rFont val="Arial CE"/>
        <family val="2"/>
        <charset val="238"/>
      </rPr>
      <t>3</t>
    </r>
  </si>
  <si>
    <t xml:space="preserve">1. PRIPREMNI RADOVI </t>
  </si>
  <si>
    <t>2.</t>
  </si>
  <si>
    <t>ZEMLJANI RADOVI</t>
  </si>
  <si>
    <t>2.1.</t>
  </si>
  <si>
    <t>m3</t>
  </si>
  <si>
    <t>2.3.</t>
  </si>
  <si>
    <t>Široki iskop</t>
  </si>
  <si>
    <t>2.4.</t>
  </si>
  <si>
    <t>2.5.</t>
  </si>
  <si>
    <t>m2</t>
  </si>
  <si>
    <t>2.8.</t>
  </si>
  <si>
    <t>Izrada nasipa</t>
  </si>
  <si>
    <t>Obračun po m3 ugrađenog materijala.</t>
  </si>
  <si>
    <t>2.9.</t>
  </si>
  <si>
    <t>Uređenje planuma posteljice</t>
  </si>
  <si>
    <t>Radovi sanacije okoliša</t>
  </si>
  <si>
    <t>kom</t>
  </si>
  <si>
    <t>3.</t>
  </si>
  <si>
    <t>m1</t>
  </si>
  <si>
    <t>3.3.</t>
  </si>
  <si>
    <t>Obračun po kom izvedenog okna</t>
  </si>
  <si>
    <t>Polaganje kanalizacionih cijevi</t>
  </si>
  <si>
    <t>4.</t>
  </si>
  <si>
    <t>KOLNIČKA KONSTRUKCIJA</t>
  </si>
  <si>
    <t>4.1.</t>
  </si>
  <si>
    <t>Nosivi sloj od mehanički zbijenog zrnatog kamenog materijala.</t>
  </si>
  <si>
    <t>Obuhvaća dobavu i ugradnju zrnatog kam. mat. u nosivi sloj kolničke konstrukcije prema kotama i nagibima iz projekta.</t>
  </si>
  <si>
    <t>Obračun po m3 stvarno ugrađenog materijala.</t>
  </si>
  <si>
    <t>Asfalterski radovi</t>
  </si>
  <si>
    <t>BETONSKI RADOVI</t>
  </si>
  <si>
    <t>5.1.</t>
  </si>
  <si>
    <t>6.1.</t>
  </si>
  <si>
    <t>Horizontalna signalizacija</t>
  </si>
  <si>
    <t>8. PROMETNA SIGNALIZACIJA</t>
  </si>
  <si>
    <t xml:space="preserve">                      R E K A P I T U L A C I J A                 </t>
  </si>
  <si>
    <t>Kn</t>
  </si>
  <si>
    <t xml:space="preserve">Nakon predaje iskolčenih osi od strane investitora izvođač je dužan preuzeti iskolčene osi i osigurati ih, tako da ih u roku ili po završenom radu može lako obnoviti. </t>
  </si>
  <si>
    <t>PROMETNA SIGNALIZACIJA i OPREMA</t>
  </si>
  <si>
    <t>UKUPNO :</t>
  </si>
  <si>
    <t>Obračun po m3 iskopanog materijala kategorije "B" u sraslom stanju.</t>
  </si>
  <si>
    <t>Obračun po m2 uređenog planuma - kolnik (Ms=80 Mpa)</t>
  </si>
  <si>
    <t>Izrada slivnika.</t>
  </si>
  <si>
    <t>Obračun po m1 stvarno položenih cijevi DN250.</t>
  </si>
  <si>
    <t>4.3.</t>
  </si>
  <si>
    <t>planiranje materijala - procjena</t>
  </si>
  <si>
    <t>3.2.</t>
  </si>
  <si>
    <t>2.2.</t>
  </si>
  <si>
    <t>2.6.</t>
  </si>
  <si>
    <t>2.7.</t>
  </si>
  <si>
    <t>Stavkom je obuhvaćeno uređenje površina uz kolnik razastiranjem i poravnanjem sitnijeg miješanog materijala.</t>
  </si>
  <si>
    <t>Izrada rubnjaka</t>
  </si>
  <si>
    <t>Obračun po m2 stvarno ugrađenog materijala. Sloj debljine 4 cm</t>
  </si>
  <si>
    <t>Izrada temelja stupa javne rasvjete</t>
  </si>
  <si>
    <t xml:space="preserve">Temelj stupa približnih dimenzija 80x80x180 cm izvodi se ispunom iskopne jame s otvorom za montažu betonskog stupa, provodnicama i ostalim materijalom prema detalju iz projekta. </t>
  </si>
  <si>
    <t>za jedno stupno mjesto obračunava se 0.95 m3 betona C 25/30</t>
  </si>
  <si>
    <t>obračun po m3 betona</t>
  </si>
  <si>
    <t>Prometna signalizacija polaže se prema uvjetima iz pravilnika o prometnim znakovima i signalizaciji te OTU za radove na cestama.</t>
  </si>
  <si>
    <t>H01 puna crta širine 10 cm, obračun po m1 položene signalizacije</t>
  </si>
  <si>
    <t>H02 kratka isprekidana crta širine 10 cm, obračun po m1</t>
  </si>
  <si>
    <t>H11 STOP crta puna ili isprekidana, širine 50 cm, obračun po m1</t>
  </si>
  <si>
    <t>Vertikalna signalizacija ,obračun po kom postavljenog znaka.</t>
  </si>
  <si>
    <t>znakovi izrićitih naredbi - B</t>
  </si>
  <si>
    <t>znakovi opasnosti - A</t>
  </si>
  <si>
    <t>znakovi obavijesti - C</t>
  </si>
  <si>
    <t>dopunske ploče - E</t>
  </si>
  <si>
    <t>5.2.</t>
  </si>
  <si>
    <t>jed. cijena</t>
  </si>
  <si>
    <t>obračunate osi privoza i kolosjeka te rubovi kolnika</t>
  </si>
  <si>
    <t>Označavanje i detekcija postojećih instalacija</t>
  </si>
  <si>
    <t xml:space="preserve">sanitarni i oborinski kolektor, sanitarni i hidrantski vodovod - ViK </t>
  </si>
  <si>
    <t>EE instalacije - HEP ODS</t>
  </si>
  <si>
    <t>EKI - Tcom i Optima telekom</t>
  </si>
  <si>
    <r>
      <t xml:space="preserve">Ovom stavkom obuhvaćeno je obilježavanje postojećih instalacija u području izvođenja radova i ishođenje uvjeta zaštite postojećih instalacija od strane nadležnih javnopravnih tijela. Podzemne instalacije očekuju se u postojećem nogostupu NC. 
</t>
    </r>
    <r>
      <rPr>
        <u/>
        <sz val="10"/>
        <rFont val="Arial CE"/>
        <charset val="238"/>
      </rPr>
      <t>Detekcija instalacija vrši se iskopom probnih rovova u nogostupu NC</t>
    </r>
    <r>
      <rPr>
        <sz val="10"/>
        <rFont val="Arial CE"/>
        <family val="2"/>
        <charset val="238"/>
      </rPr>
      <t xml:space="preserve"> uz prisustvo ovlaštenih osoba nadležnih javnopravnih tijela.
</t>
    </r>
    <r>
      <rPr>
        <b/>
        <sz val="10"/>
        <rFont val="Arial CE"/>
        <charset val="238"/>
      </rPr>
      <t>Troškovnikom nisu predviđeni radovi zaštite i/ili prelaganja postojećih instalacija</t>
    </r>
    <r>
      <rPr>
        <sz val="10"/>
        <rFont val="Arial CE"/>
        <family val="2"/>
        <charset val="238"/>
      </rPr>
      <t xml:space="preserve"> prema eventualnim zahtijevima nadležnih uprava i obračunavaju se kao dodatni radovi prema stvarno izvedenim radovima.</t>
    </r>
  </si>
  <si>
    <t>Obračun po m3 uklonjenog materijala u sraslom stanju, d=40 cm</t>
  </si>
  <si>
    <t>Obračun po m3 uklonjenog materijala u sraslom stanju, d=15 cm</t>
  </si>
  <si>
    <t>Obračun po m3 iskopanog mat. kat. "A" u sraslom stanju, 10%</t>
  </si>
  <si>
    <t>Obračun po m3 iskopanog mat. kat. "B" u sraslom stanju, 80%</t>
  </si>
  <si>
    <t>Obračun po m3 iskopanog mat. kat. "C" u sraslom stanju, 10%</t>
  </si>
  <si>
    <t>RADOVI IZMJEŠTANJA KOLOSJEKA</t>
  </si>
  <si>
    <t>Korekcija položaja kolosjeka</t>
  </si>
  <si>
    <t xml:space="preserve">Prije početka izvođenja radova postojeće kolosjeke potrebno je dovesti u stanje tehničke ispravnosti glede položaja tračnica. Isto se utvrđuje geodetskim snimkom a eventualnu potrebu za radovima korekcije položaja određuje stručna osoba HŽ-a.   </t>
  </si>
  <si>
    <t xml:space="preserve">radovi korekcije položaja kolosjeka </t>
  </si>
  <si>
    <r>
      <t>m</t>
    </r>
    <r>
      <rPr>
        <vertAlign val="superscript"/>
        <sz val="8"/>
        <rFont val="Arial CE"/>
        <charset val="238"/>
      </rPr>
      <t>1</t>
    </r>
  </si>
  <si>
    <t>Geodetski radovi</t>
  </si>
  <si>
    <t>Geodetskim radovima obuhvaćena su sva mjerenja i izrade snimaka neophodna za utvrđivaje položaja kolosjeka prije, u toku i po izvedenim radovima prelaganja tračnica. Obim radova određuje stručna osoba HŽ-a.</t>
  </si>
  <si>
    <t>Demontaža tračnica i pragova</t>
  </si>
  <si>
    <t>Obračun po m1 uklonjenog kolosjeka</t>
  </si>
  <si>
    <t>Iskop rova za polaganje zaštitnih cijevi</t>
  </si>
  <si>
    <t xml:space="preserve">Široki iskop za polaganje nosivog sloja AB ploče kolosjeka. </t>
  </si>
  <si>
    <t>Iskop se obavlja strojno u materijalu kategorije B, prema kotama i nagibima iz projekta do dubine GRT - 1.0 m. 
Materijal se otprema guranjem u nasip prometnice.</t>
  </si>
  <si>
    <t xml:space="preserve">Iskop se obavlja strojno prema profilu i visinskim kotama te opisima iz projekta. Dno rova planira se sitnijim kamenim materijalom. Minimalna duljina rova je 15 m mjereno od ruba kolnika NC.
Materijal se guranjem ugrađuje u nasip prometnice. </t>
  </si>
  <si>
    <t>Polaganje zaštitnih cijevi instalacija</t>
  </si>
  <si>
    <t>Zaštitne PVC cijevi različitih profila polažu se na pješčanu (0-4 mm) podlogu debljine najmnaje 10 cm. Na rasteru do 3.0 m položaj cijevi se stabilizira mršavim betonom - oblogom debljine 20 cm. Položaj (ravnost i nagib) cijevi kontrolira se prije i tokom zatrpavanja. Vrsta i kvaliteta položenih cijevi trebaju zadovoljiti uvjete planirane tehnologije uvlačenja instalacija (sa ili bez distancera).  Obračunata duljina polaganja (15 m) odnosi se na minimalno potrebnu ispod kolosjeka.</t>
  </si>
  <si>
    <t>Obračun po m' položene zaštitne cijevi DN160.</t>
  </si>
  <si>
    <t>Obračun po m' položene zaštitne cijevi DN250.</t>
  </si>
  <si>
    <t>Obračun po m' položene zaštitne cijevi DN400.</t>
  </si>
  <si>
    <t>Zatrpavanje rovova cijevi</t>
  </si>
  <si>
    <t>cijevi DN 160 u zajedničkom rovu (EE i EKI) - 0.57 + 1.80 m2/m', 
cijevi DN 250 u zajedničkom rovu (voda) - 0.41 + 1.34 m2/m',
cijevi DN 400 u zasebnom rovu (odvodnja) - 0.43 + 2.08 i 2.55 m2/m'.</t>
  </si>
  <si>
    <t>Obračun po m3 ugrađenog materijala - pijesak.</t>
  </si>
  <si>
    <t>Obračun po m3 ugrađenog kamenog materijala.</t>
  </si>
  <si>
    <t xml:space="preserve">Stavkom je obuhvaćeno zatrpavanje stabiliziranih cijevi pijeskom 0-16 mm u nadsloju min 20 cm uz ručno zbijanje i vlaženje materijala. preostali dio rova do kote planuma nosivog sloja ispunjava se sitnijim materijalom iz iskopa u slojevima debljine do 30 cm uz stabilizaciju ručnim alatima. Jedinična cijena sadrži nabavu i dopremu materijala te sve radove potrebne za zatrpavanje rova. </t>
  </si>
  <si>
    <t>Nosivi sloj kamenog materijala AB ploče kolosjeka</t>
  </si>
  <si>
    <t>Planum posteljice</t>
  </si>
  <si>
    <t>Obračun po m2 uređene površine.</t>
  </si>
  <si>
    <t>Obuhvaća dobavu i ugradnju zrnatog kam. mat. 0-63 mm u nosivi sloj ukupne debljjine do 45 cm. Materijal se ugrađuje u dva sloja minimalne debljine 15 cm uz strojno zbijanje. Na planumu ugrađenog sloja potrebno je postići Ms &gt; 100 Mpa.</t>
  </si>
  <si>
    <t>2.10.</t>
  </si>
  <si>
    <t>Geotekstil i vodonepropusna folija</t>
  </si>
  <si>
    <t xml:space="preserve">Na nosivi sloj polaže se geotekstil (do 300 g/m2) i vodonepropusna folija u širini najmanje 1.0 m izvan tlocrta podložnog betona. Kvaliteta ugrađenog materijala treba osigurati funkcionalnost i po ugradnji nastavnih slojeva konstrukcije. Ucjeni je uračunata zaštita ugrađenog materijala. </t>
  </si>
  <si>
    <t>Obračun po m2 položenog geostekstila.</t>
  </si>
  <si>
    <t>Obračun po m2 položene vodonepropusne folije.</t>
  </si>
  <si>
    <r>
      <t>m</t>
    </r>
    <r>
      <rPr>
        <vertAlign val="superscript"/>
        <sz val="8"/>
        <rFont val="Arial CE"/>
        <charset val="238"/>
      </rPr>
      <t>2</t>
    </r>
  </si>
  <si>
    <t>2.11.</t>
  </si>
  <si>
    <t>Podložni beton C12/15</t>
  </si>
  <si>
    <r>
      <t xml:space="preserve">Podložni beton klase C12/15 polaže se u sloju debljine 10 cm na nepropusnoj foliji. Dimenzije i kote podloge prema projektu. Ravnost izvedene površine </t>
    </r>
    <r>
      <rPr>
        <sz val="10"/>
        <rFont val="Calibri"/>
        <family val="2"/>
        <charset val="238"/>
      </rPr>
      <t>±</t>
    </r>
    <r>
      <rPr>
        <sz val="10"/>
        <rFont val="Arial CE"/>
        <family val="2"/>
        <charset val="238"/>
      </rPr>
      <t xml:space="preserve"> 1.0 cm.
U jediničnoj cijeni obračunava se dobava, nabava, ugradnja i njegovanje betona sa svim materijalima potrebnim za izvedbu podložne ploče. </t>
    </r>
  </si>
  <si>
    <r>
      <t>Obračun po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 xml:space="preserve"> ugrađenog betona C12/15</t>
    </r>
  </si>
  <si>
    <t>2.12.</t>
  </si>
  <si>
    <t>Izrada AB ploče kolosjeka</t>
  </si>
  <si>
    <t>AB ploča kolosjeka izvodi se u dvije zone/faze betonom klase C30/37 a prema opisima iz projekta odnosno tehnologijom koju odobrava stručna osoba HŽ-a.  
Stavkom su obuhvaćeni svi radovi i materijali potrebni za izvedbu AB ploče i ugradnju tračnica s opremom opisanom u projektu.</t>
  </si>
  <si>
    <t>Obračun po kg ugrađene armature</t>
  </si>
  <si>
    <t>kg</t>
  </si>
  <si>
    <t>Obračun po kom ugrađenog bet. bloka</t>
  </si>
  <si>
    <t>2. RADOVI IZMJEŠTANJA KOLOSJEKA</t>
  </si>
  <si>
    <r>
      <t xml:space="preserve">Ovom grupom radova obuhvaćene su aktivnosti na polaganju zaštitnih cijevi ispod trupa postojećeg kolosjeka. </t>
    </r>
    <r>
      <rPr>
        <b/>
        <sz val="10"/>
        <rFont val="Arial CE"/>
        <charset val="238"/>
      </rPr>
      <t>Radovi se obavljaju prema uvjetima i tehnologiji odobrenoj od strane HŽ-a te nalozima nadležne stručne osobe HŽ-a.</t>
    </r>
  </si>
  <si>
    <t>Zaštitne cijevi trebaju svojom kvalitetom i načinom ugradnje odgovarati usvojenoj tehnologiji uvlačenja instalacija.</t>
  </si>
  <si>
    <t xml:space="preserve">Iskopi rovova, okana i temelja komunalnih instalacija </t>
  </si>
  <si>
    <t>Stavkom su obuhvaćeni svi iskopi potrebni za polaganje kanalizacije - zaštitnih cijevi ili instalacija, okana i temelja a izvan prostora AB ploče kolosjeka. Iskopi se izvode strojno u tlu kategorije B po stabiliziranom planumu posteljice prema kotama i opisima iz projekta. Materijal se deponira u blizini rova i koristi za zatrpavanje rova. Višak se koristi za uređenje zelenih površina ili otprema u obližnju deponiju.</t>
  </si>
  <si>
    <t>Stavkom su obuhvaćeni svi radovi neophodni za osiguranje građevnih jama i rovova na javnim površinama, uključivo ograde, privremenu prometnu signalizaciju i rampe neophodne za osiguranje prolaska vozila i pješaka. U cijeni je uključena izrada pratećih elaborata i ishođenje suglasnosti.</t>
  </si>
  <si>
    <t>Osiguranje prekopa kolnika i regulacija prometa</t>
  </si>
  <si>
    <t>Radovi na kolniku NC</t>
  </si>
  <si>
    <t>Na kolniku NC izvode se prekopi u cijeloj širini kolnika za ukupno 4 rova i jedno okno. Sanitarna i oborinska kanalizacija priključuju se na postojeća okna u trupu NC. 
Stavkom nisu obračunati radovi iskopa rovova u istočnom nogostupu NC za potrebe NN i EKI.</t>
  </si>
  <si>
    <t>Zasijecaje asfalta</t>
  </si>
  <si>
    <t xml:space="preserve">Zasijecanje asfalta vrši se strojno u debljini asfaltnih slojeva za širinu rova prema projektu i očekivanom pokosu rova. </t>
  </si>
  <si>
    <t>sanitarna kanalizacija : l=2 x 4.50 = 9.0 m
oborinska kanalizacija : l= 2 x 11.0 = 22.0 m
EKI i NN kanalizacija : l= 2 x 7.20 = 14.40 m
vodoopskrba : l = 2 x 3.0 = 6.0 m</t>
  </si>
  <si>
    <t xml:space="preserve">obračun po m' zasiječenog kolnika </t>
  </si>
  <si>
    <t>Iskop rova i okana</t>
  </si>
  <si>
    <t xml:space="preserve">obračun po m3 iskopanog materijala u sraslom stanju </t>
  </si>
  <si>
    <t>Radovi na planumu privoza</t>
  </si>
  <si>
    <t xml:space="preserve">Na planumu privoza izvode se iskopi rovova, iskopi za okna i zdence i iskopi za temelje stupova javne rasvjete. </t>
  </si>
  <si>
    <t>Iskop rovova, iskopi za okna i zdence i temelje</t>
  </si>
  <si>
    <t xml:space="preserve">Iskop rova vrši se strojno u širini i dubini prema kotama iz projekta odnono po nalogu nadležne službe distributora. Iskopi za okna, zdence i temelje stupva vrše se proširenjem iskopa rova. Širina dna rova prikazana je u projaktu a pokos stjenke treba osigurati stabilnost za vrijeme izvođenja radova. Obračunava se kao iskop u tlu kategorije B. U jediničnoj cjeni uključeno je planiranje dna rova. </t>
  </si>
  <si>
    <t>Stavkom je obuhvaćena ugradnja miješanog kamenog materijala iz iskopa, granulacije do 200 mm u slojevima debljine do 0,50 m uz mehaničko zbijanje a prema kotama i nagibima iz projekta.</t>
  </si>
  <si>
    <t>Izrada bankine - ispuna ispod nogostupa</t>
  </si>
  <si>
    <t>Stavkom je obuhvaćena ugradnja sitnijeg miješanog kamenog materijala iz iskopa na planumu posteljice kolnika do kote planuma posteljice nogostupa uz mehaničko zbijanje do Ms&gt;60 MPa a prema kotama i nagibima iz projekta. Zapunjavanje se izvodi u dva sloja, granulacije do 63 mm.</t>
  </si>
  <si>
    <t>Stavkom je obuhvaćeno fino planiranje u sloju debljine do 5 cm prema nagibima i kotama iz projekta. Stabilizacija planuma se izvodi strojno do Ms&gt;80 Mpa.</t>
  </si>
  <si>
    <t>iz situacije 950 m2 umanjeno za radove AB ploče kolosjeka</t>
  </si>
  <si>
    <t>3.6.</t>
  </si>
  <si>
    <t>3.7.</t>
  </si>
  <si>
    <t>3.8.</t>
  </si>
  <si>
    <t>3.9.</t>
  </si>
  <si>
    <t xml:space="preserve">3. ZEMLJANI RADOVI </t>
  </si>
  <si>
    <t xml:space="preserve">OBORINSKA I SANITARNA ODVODNJA </t>
  </si>
  <si>
    <t>Tipski rubnjaci C30/37 polažu se u temeljni beton C12/15 debljine minimalno 10 cm na podlozi stabiliziranog kamenog materijala.
Obračun po m1 stvarno postavljenih rubnjaka</t>
  </si>
  <si>
    <t>Cestovni rubnjak 15/25, temelj 0.05 m3/m', podloga 0.18 m3/m'</t>
  </si>
  <si>
    <t>ukupno 102 m' uz ispunu 1.0 m3/m'</t>
  </si>
  <si>
    <t>Parkovni rubnjak 8/20, temelj 0.06 m3/m', podloga 0.00 m3/m'</t>
  </si>
  <si>
    <t xml:space="preserve">Rad obuhvaća izradu slivnika na licu mjesta svjetlog otvora 40 x 40 cm, dubine 1.50 m, izradu taložnice, obradu spoja cijevi na stijenki okna, postavljanje tipske slivničke rešetke 40x40 cm te zatrpavanje i stabilizaciju nasipa do kote planuma posteljice.  U jediničnoj cijeni uključeni su svi radovi i materijali potrebni za dovršenje radova. Po odobrenju NI mogu se koristiti i montažna okna. </t>
  </si>
  <si>
    <t xml:space="preserve">Rad obuhvaća izradu okana na licu mjesta svjetlog otvora 100 x 100 cm, dubine prema projektu (do 1.50 m),ugradnju penjalica, izradu kinete, obradu spoja cijevi na stijenki okna, postavljanje tipskog ljevanoželjeznog poklopca dimenzija 60x60 cm te zatrpavanje i stabilizaciju nasipa do kote planuma posteljice.  U jediničnoj cijeni uključeni su svi radovi i materijali potrebni za dovršenje radova. Po odobrenju NI mogu se koristiti i montažna okna. </t>
  </si>
  <si>
    <t>Izrada revizionih okana oborinske i sanitarne kanalizacije.</t>
  </si>
  <si>
    <t>Izrada spoja na postojeće reviziono okno.</t>
  </si>
  <si>
    <t>Obračun po kom izvedenog spoja okna</t>
  </si>
  <si>
    <t xml:space="preserve">Rad obuhvaća izradu otvora na postojećem oknu i obradu spoja cijevi DN250 na stijenki okna. </t>
  </si>
  <si>
    <t>Obračun po m1 stvarno položenih cijevi DN200.</t>
  </si>
  <si>
    <t>Zatrpavanje rovova</t>
  </si>
  <si>
    <t>Stavkom je obuhvaćeno zatrpavanje - ispuna rovova po izvedenom zasipanju, do kote planuma nosivog sloja sitnijim materijalom iz iskopa u slojevima debljine do 30 cm uz stabilizaciju ručnim alatima. Jedinična cijena sadrži nabavu i dopremu materijala te sve radove potrebne za zatrpavanje rova uz Ms&gt;80 Mpa.</t>
  </si>
  <si>
    <t>ukupno sitniji kameni materijal - procjena 50% iskopa</t>
  </si>
  <si>
    <t>KANALIZACIJA I OPREMA NN, EKI i javna rasvjeta</t>
  </si>
  <si>
    <t>Rad obuhvaća izradu posteljice od pijeska 0-4 cm u sloju debljine min 10 cm (0,07 m3/m'), polaganje i uvođenje cijevi u okna i zdence, zatrpavanje cijevi pijeskom 0-16 mm do kote min 20 cm iznad tjemena cijevi (0.18 m3/m'). Ujediničnoj cijeni uključeni su svi radovi i materijali potrebni za dovršenje radova kao i ispitivanje slobodnog profila cijevi.</t>
  </si>
  <si>
    <t>Obračun po m1 stvarno položenih cijevi DN160 (NN i javna rasvjeta)</t>
  </si>
  <si>
    <t>Obračun po m1 stvarno položenih cijevi DN50. (EKI)</t>
  </si>
  <si>
    <t xml:space="preserve">Na lokacijam aprikazanim u projketu u proširenom rovu instalacija, na podlozi od pijeska polaže se tipski EKI zdenac na kotu koja će poklopac zdenca dovesti u novo završne obrade nogostupa.  U jediničnoj cijeni uključeni su svi radovi i materijali potrebni za dovršenje radova. Po odobrenju NI mogu se koristiti i montažna okna. </t>
  </si>
  <si>
    <t>Obračun po kom postavljenog okna</t>
  </si>
  <si>
    <t>Polaganje tipskih zdenaca EKI</t>
  </si>
  <si>
    <t>Obračun po m2 stvarno ugrađenog materijala. Sloj debljine 5 cm</t>
  </si>
  <si>
    <t>Habajući sloj asfaltbetona polaže se na prethodno položeni nosivi sloj AC32 nakon odobrenja NI, a prema kotama, nagibima i debljini sloja iz projekta.</t>
  </si>
  <si>
    <t>Obračun po m2 stvarno ugrađenog materijala. Sloj debljine 10 cm</t>
  </si>
  <si>
    <t>Izada  podravnavajućih slojeva na kolniku NC</t>
  </si>
  <si>
    <t>Novi habajući sloj asfaltbetona polaže se na prethodno saniranu podlogu. U cijeni je uključeno zasijecanje i iskop kolnika na spoju s postojećim (ili frezanje) i premazivanje bitumenom. Polaganje po  odobrenja NI, a prema kotama, nagibima i debljini sloja do 5 cm.</t>
  </si>
  <si>
    <t>Podravnavajući slojevi polažu se na prethodno pripremljenoj podlozi nevezanog kamenog materijala ili postojećeg asfalta premazanog bitumneom u jednom ili dva sloja ovisno o debljini ugradnje.
Za slojeve debljine 6 cm koristi se AC 11 a debljine do 10 cm AC32.</t>
  </si>
  <si>
    <t>t</t>
  </si>
  <si>
    <t>Izada  habajućeg sloja asfalbetona AC8 surf 50/70 - nogostup</t>
  </si>
  <si>
    <t>Izrada vodomjernog okna</t>
  </si>
  <si>
    <t>Vodomjerno okno izvodi se po specifikacijama ViK d.o.o. Rijeka koji će uvjetovati opremu od priključka na postojeće cjevovode do mjernih satova i odgovarajuće okno u kolniku NC.
Količine iz ove stavke su procjenjene za okno dimenzija 3.80x3.00x2.80 a prema opisima iz projekta.</t>
  </si>
  <si>
    <t>podložni beton C16/20, 4.80x4.0x0.10</t>
  </si>
  <si>
    <t>donja ploča okna - s otvorima, 3.80x3.0-4x0.60x0.60, debljina 0.21 m</t>
  </si>
  <si>
    <t>stjenke okna, d=20 cm, 2x(3.0+3.4)x1.80 + 4x0.80x0.90</t>
  </si>
  <si>
    <t xml:space="preserve">ploča okna, d=20 cm, 3.0x3.80 - 1.30x0.80 </t>
  </si>
  <si>
    <t xml:space="preserve">armatura, procjena 60 kg/m3 betona, </t>
  </si>
  <si>
    <t>penjalice</t>
  </si>
  <si>
    <t xml:space="preserve">ljevanoželjezni poklopac </t>
  </si>
  <si>
    <t>5.3.</t>
  </si>
  <si>
    <t>Izrada razdjelnog okna svjetlog otvora 1.0x1.40 m, dubine 1.40 m</t>
  </si>
  <si>
    <t>podložni beton C16/20, 2.40x2.80x0.10</t>
  </si>
  <si>
    <t>beton okna, ploče i stijenke, d=20 cm,
2x(1.40x1.80+(1.60+1.20)x1.40))-0.60x0.60</t>
  </si>
  <si>
    <t xml:space="preserve">crte bijele boje na privozu i kolniku NC, iz situacije </t>
  </si>
  <si>
    <t>H04 kratka isprekidana crta širine 10 cm, obračun po m1</t>
  </si>
  <si>
    <t xml:space="preserve">crte bijele boje na privozu, iz situacije </t>
  </si>
  <si>
    <t>H18 - pješački prijelz, bijele boje na kolniku NC, obračun po m2 bruto</t>
  </si>
  <si>
    <t>H22 - strelice bijele boje na privozu i kolniku NC, obračun po kom</t>
  </si>
  <si>
    <t>Standardni prometni znakovi su dimenzija 60 cm (stranica trokuta) i postavljaju se na trasi NC i privozu. Prometni znakovi postavljau se na pocinčane stupove nosače različitih duljina, ovisno o broju i veličini znakova. Visina postavljanja znaka je 2.20 m od podloge (do dna znaka). Temelj znaka je minimalnih dimenzija 30x30x80 cm od betona C20/25.
jedinična cijena uključuje iskop temelja, betoniranje temelja s stupom te nabavu i montažu znaka.</t>
  </si>
  <si>
    <t>4.2.</t>
  </si>
  <si>
    <t>4.4.</t>
  </si>
  <si>
    <t>4.5.</t>
  </si>
  <si>
    <t xml:space="preserve">4. OBORINSKA I SANITARNA ODVODNJA </t>
  </si>
  <si>
    <t>5.</t>
  </si>
  <si>
    <t>5. KANALIZACIJA I OPREMA NN, EKI i javna rasvjeta</t>
  </si>
  <si>
    <t>6.</t>
  </si>
  <si>
    <t>Na kolniku NC se po uklanjanju oštećenih dijelova asfaltnog zastora, korekciji visina poklopaca postojećih okana i polaganju novih rubnjaka na istočnoj strani kolnika vrši stabilizacija planuma nevezanim kamenim materijalom (stavka 6.1) do visine završne kote - 15 cm (nova kolnička konstrukcija 5 + 10 cm). 
Na preostalim stabilnim asfaltnim površine polaže se podravnavajući sloj AC do kote polaganja završnog sloja koji se izvodi u debljini od 3 do 6 cm.</t>
  </si>
  <si>
    <t>Nosivi sloj asfaltbetona polaže se na prethodno pripremljenu podlogu iz stavke 6.1 nakon odobrenja NI, a prema kotama, nagibima i debljini sloja iz projekta.</t>
  </si>
  <si>
    <t xml:space="preserve">6. KOLNIČKA KONSTRUKCIJA  </t>
  </si>
  <si>
    <t>7.1.</t>
  </si>
  <si>
    <t>7.2.</t>
  </si>
  <si>
    <t xml:space="preserve">7. BETONSKI RADOVI </t>
  </si>
  <si>
    <t>7.</t>
  </si>
  <si>
    <t>8.</t>
  </si>
  <si>
    <t>8.1.</t>
  </si>
  <si>
    <t>8.2.</t>
  </si>
  <si>
    <t>Obračun po m3 ugrađenog betona</t>
  </si>
  <si>
    <t>Izada habajućeg asfalbetona AC16 surf 50/70 - privoz</t>
  </si>
  <si>
    <t>Izada habajućeg sloja asfalbetona AC11 surf 50/70  - NC</t>
  </si>
  <si>
    <t>Obračun po m2 stvarno ugrađenog materijala. Sloj debljine 3 cm</t>
  </si>
  <si>
    <t>Završni, habajući, sloj polaže se na prethodno pripremljenu podlogu nakon odobrenja NI a prema kotama, nagibima i u debljini sloja iz projekta.</t>
  </si>
  <si>
    <t>Izada nosivog sloja asfalbetona AC32 base 50/70 - privoz</t>
  </si>
  <si>
    <t>Obračun po m3 iskopanog materijala kat "A" u sraslom stanju.</t>
  </si>
  <si>
    <t>Obračun po m3 iskopanog materijala kat "B" u sraslom stanju.</t>
  </si>
  <si>
    <t>2.13.</t>
  </si>
  <si>
    <t>Montaža kolosjeka</t>
  </si>
  <si>
    <t>Stavkom su obuhvaćeni radovi montaže kolosjeka. Dio radova obavlja se tokom izvedbe AB ploče kolosjeka. Sve prema uvjetima i tehnologiji odobrenoj od nadležne službe HŽ-a.</t>
  </si>
  <si>
    <t>NAPOMENA : opisi stavki 2.13. troškovnika i nacrtne dokumentacije Glavnog projekta nisu usklađeni.</t>
  </si>
  <si>
    <t>2.13.2.</t>
  </si>
  <si>
    <t>Nabava, doprema i istovar novog kolosiječnog pribora, HRN EN 13146-1, tip "K".</t>
  </si>
  <si>
    <t xml:space="preserve">Obračun po komadu isporučenog pričvrsnog kolosječnog pribora. </t>
  </si>
  <si>
    <t>2.13.3.</t>
  </si>
  <si>
    <t xml:space="preserve">Obračun po m' izgrađenog kolosjeka. </t>
  </si>
  <si>
    <r>
      <t>m</t>
    </r>
    <r>
      <rPr>
        <vertAlign val="superscript"/>
        <sz val="8"/>
        <rFont val="Arial CE"/>
        <family val="2"/>
        <charset val="238"/>
      </rPr>
      <t>1</t>
    </r>
  </si>
  <si>
    <t>2.13.4.</t>
  </si>
  <si>
    <t xml:space="preserve">Nabava, prijevoz i ugradnja plastičnih zavojnih umetaka za potrebe podešavanja visine kolosijeka.  </t>
  </si>
  <si>
    <t>Obračun po komadu ugrađenog plastičnog zavojnog umetka.</t>
  </si>
  <si>
    <t>2.13.5.</t>
  </si>
  <si>
    <t xml:space="preserve">Nabava i ugradba čeličnih šipki Φ32 za međusobno povezivanje tračnica. Točan međusobni razmak tračnica rješava se navarivanjem čeličnih okruglih Φ32 mm profila na svakih 2,00 m. </t>
  </si>
  <si>
    <t xml:space="preserve">Obračun po kg ugrađenog čelika. </t>
  </si>
  <si>
    <t>2.13.6.</t>
  </si>
  <si>
    <t>Zavarivanje tračnica "AT" postupkom. U jediničnoj cijeni obračunat sav rad i materijal na prethodnoj pripremi, AT zavarivanju i naknadnoj obradi tračnica nakon zavarivanja u kontinuirani tračnički trak.</t>
  </si>
  <si>
    <t xml:space="preserve">Obračun prema broju izvedenih varova. </t>
  </si>
  <si>
    <t xml:space="preserve">Dobava i ugradba čeličnih profila L90x60x6 mm. Stavka obuhvaća sav rad, opremu i materijal potreban za potpuno dovršenje, te AKZ premaze. </t>
  </si>
  <si>
    <t xml:space="preserve">Cestovni rubnjak 15/25, temelj 0.05 m3/m' - sanacija ist. strane NC </t>
  </si>
  <si>
    <t xml:space="preserve">Planum posteljice obuhvaća sve zatrpane rovove i planum iskopa nosivog sloja AB ploče. Posteljica se planira sitnijim kam. mat. prema kotama i nagibima iz projekta uz zbijanje do Ms&gt;80 Mpa. </t>
  </si>
  <si>
    <t>SVEUKUPNO :</t>
  </si>
  <si>
    <t>kpl</t>
  </si>
  <si>
    <t>obračun po kompletu</t>
  </si>
  <si>
    <r>
      <rPr>
        <b/>
        <sz val="10"/>
        <rFont val="Arial CE"/>
        <charset val="238"/>
      </rPr>
      <t>Betonski blok C30/37 u cem mortu, K pribor u stavci 2.13.1.</t>
    </r>
    <r>
      <rPr>
        <sz val="10"/>
        <rFont val="Arial CE"/>
        <family val="2"/>
        <charset val="238"/>
      </rPr>
      <t xml:space="preserve">
blokovi 19x25x39 cm na rasteru do 1.0 m =&gt; 38.0 x 2 =76 kom
cem. mort  0,40 x 0,20 x 0,03 x 76 = 0,18 m3 </t>
    </r>
    <r>
      <rPr>
        <sz val="10"/>
        <rFont val="Arial CE"/>
        <charset val="238"/>
      </rPr>
      <t xml:space="preserve">
</t>
    </r>
  </si>
  <si>
    <r>
      <rPr>
        <b/>
        <sz val="10"/>
        <rFont val="Arial CE"/>
        <charset val="238"/>
      </rPr>
      <t>Armatura - čelik oznake B500B</t>
    </r>
    <r>
      <rPr>
        <sz val="10"/>
        <rFont val="Arial CE"/>
        <family val="2"/>
        <charset val="238"/>
      </rPr>
      <t xml:space="preserve"> : 
R335+Q335+Q503+Q226 = 3.33 + 5.45 + 8.03 + 3.63 = 20,44 kg/m2
ukupno : 20,44 x 93.3 = 1,907,0 kg
</t>
    </r>
    <r>
      <rPr>
        <b/>
        <sz val="10"/>
        <rFont val="Arial"/>
        <family val="2"/>
        <charset val="238"/>
      </rPr>
      <t>šipka ø32 mm, l=1.80 m, na rasteru 1.0 m obračunata u stavci 2.13.5.</t>
    </r>
    <r>
      <rPr>
        <sz val="10"/>
        <rFont val="Arial CE"/>
        <family val="2"/>
        <charset val="238"/>
      </rPr>
      <t xml:space="preserve">
</t>
    </r>
  </si>
  <si>
    <r>
      <t>površina presjeka iskopa 8,0 m2, duljina 22 m, ukupno : 100 m</t>
    </r>
    <r>
      <rPr>
        <vertAlign val="superscript"/>
        <sz val="10"/>
        <rFont val="Arial CE"/>
        <charset val="238"/>
      </rPr>
      <t>3</t>
    </r>
  </si>
  <si>
    <t xml:space="preserve">cijevi DN 160 u zajedničkom rovu (EE i EKI)  
cijevi DN 250 u zajedničkom rovu (voda) 
cijevi DN 400 u zasebnom rovu (odvodnja) </t>
  </si>
  <si>
    <t>Demontaža tračnica i pragova vrši se najmanje u duljini planirane AB ploče kolosjeka na način da se ne poremeti položaj tračnica izvan planiranog zahvata. Pragovi se odvoze na deponiju HŽ-a, a tračnice se deponiraju  i čiste za ponovnu ugradnju. Tucanik gornjeg stroja uklanja se strojno guranjem.  
Stavka uključuje sve radove i transporte potrebne da se ukloni gornji stroj kolosjeka u području izvedbe AB ploče kolosjeka i stabilizira položaj tračnica izvan područja zahvata.</t>
  </si>
  <si>
    <r>
      <t xml:space="preserve">* kolnik privoza </t>
    </r>
    <r>
      <rPr>
        <sz val="10"/>
        <rFont val="Arial CE"/>
        <charset val="238"/>
      </rPr>
      <t>d= 30 cm</t>
    </r>
  </si>
  <si>
    <r>
      <t xml:space="preserve">* kolnik NC </t>
    </r>
    <r>
      <rPr>
        <sz val="10"/>
        <rFont val="Arial CE"/>
        <charset val="238"/>
      </rPr>
      <t xml:space="preserve">d &lt; 15 cm, procjena </t>
    </r>
  </si>
  <si>
    <r>
      <t xml:space="preserve">* nogostup </t>
    </r>
    <r>
      <rPr>
        <sz val="10"/>
        <rFont val="Arial CE"/>
        <charset val="238"/>
      </rPr>
      <t xml:space="preserve">d= 15 cm, </t>
    </r>
  </si>
  <si>
    <t>Obračun po t stvarno ugrađenog materijala AC11</t>
  </si>
  <si>
    <t>Obračun po t stvarno ugrađenog materijala AC32</t>
  </si>
  <si>
    <t>armature i cijevi sukladno projektu</t>
  </si>
  <si>
    <t>oprema u oknu sukladno projektu</t>
  </si>
  <si>
    <t>PEHD DN110 - hidrantski vod za dva korisnika</t>
  </si>
  <si>
    <t>PEHD DN32 - sanitarni vod za dva korisnika</t>
  </si>
  <si>
    <t>zaštitne cijevi DN250,polaganje kao stavka 2.6.</t>
  </si>
  <si>
    <t>rov za polaganje EKI i EE instalacija (2,52 m2) 
rov za polaganje vodovodnih instalacija (1,93 m2) 
rov za polaganje sanitarne kanalizacije (3,04 m2) 
rov za polaganje oborinske kanalizacije (2,57 m2) 
ukupno : 10,0 m3 x 10,0 m =100 m3</t>
  </si>
  <si>
    <r>
      <rPr>
        <b/>
        <i/>
        <sz val="10"/>
        <rFont val="Arial CE"/>
      </rPr>
      <t>AB ploče kolosjeka</t>
    </r>
    <r>
      <rPr>
        <sz val="10"/>
        <rFont val="Arial CE"/>
        <family val="2"/>
        <charset val="238"/>
      </rPr>
      <t xml:space="preserve">
istočni kolosjek 21.0 x 2.50 x 0.40 m,  21 m</t>
    </r>
    <r>
      <rPr>
        <vertAlign val="superscript"/>
        <sz val="10"/>
        <rFont val="Arial CE"/>
      </rPr>
      <t>3</t>
    </r>
    <r>
      <rPr>
        <sz val="10"/>
        <rFont val="Arial CE"/>
        <family val="2"/>
        <charset val="238"/>
      </rPr>
      <t xml:space="preserve">
zapadni kolosjek 17.0 x 2.40 x 0.40 m,  16,5 m</t>
    </r>
    <r>
      <rPr>
        <vertAlign val="superscript"/>
        <sz val="10"/>
        <rFont val="Arial CE"/>
      </rPr>
      <t>3</t>
    </r>
  </si>
  <si>
    <t>Iskop se obavlja strojno prema profilu i visinskim kotama te opisima iz projekta na način da se formira pregledna površina blagih nagiba na građevnoj čestici. Materijal se ugrađuje u nasip guranjem.</t>
  </si>
  <si>
    <t>ukupno iskop : 350 m3</t>
  </si>
  <si>
    <t>sanitarna kanalizacija 
oborinska kanalizacija 
EKI i NN kanalizacija 
vodoopskrba</t>
  </si>
  <si>
    <t>Iskop rova vrši se strojno u širini i dubini prema kotama iz projekta odnono po nalogu nadležne službe distributora. Obračunava se kao iskop u tlu kategorije B. U jediničnoj cjeni uključeno je planiranje dna rova. Predviđen iskop za:</t>
  </si>
  <si>
    <r>
      <rPr>
        <u/>
        <sz val="10"/>
        <rFont val="Arial CE"/>
        <charset val="238"/>
      </rPr>
      <t xml:space="preserve">sanitarna kanalizacija </t>
    </r>
    <r>
      <rPr>
        <sz val="10"/>
        <rFont val="Arial CE"/>
        <family val="2"/>
        <charset val="238"/>
      </rPr>
      <t xml:space="preserve">
</t>
    </r>
    <r>
      <rPr>
        <u/>
        <sz val="10"/>
        <rFont val="Arial CE"/>
        <charset val="238"/>
      </rPr>
      <t>oborinska kanalizacija</t>
    </r>
    <r>
      <rPr>
        <sz val="10"/>
        <rFont val="Arial CE"/>
        <family val="2"/>
        <charset val="238"/>
      </rPr>
      <t xml:space="preserve">
</t>
    </r>
    <r>
      <rPr>
        <u/>
        <sz val="10"/>
        <rFont val="Arial CE"/>
        <charset val="238"/>
      </rPr>
      <t>vodoopskrba :</t>
    </r>
    <r>
      <rPr>
        <sz val="10"/>
        <rFont val="Arial CE"/>
        <charset val="238"/>
      </rPr>
      <t xml:space="preserve">
</t>
    </r>
    <r>
      <rPr>
        <u/>
        <sz val="10"/>
        <rFont val="Arial CE"/>
        <charset val="238"/>
      </rPr>
      <t xml:space="preserve">NN kanalizacija </t>
    </r>
    <r>
      <rPr>
        <sz val="10"/>
        <rFont val="Arial CE"/>
        <family val="2"/>
        <charset val="238"/>
      </rPr>
      <t xml:space="preserve">
</t>
    </r>
    <r>
      <rPr>
        <u/>
        <sz val="10"/>
        <rFont val="Arial CE"/>
        <charset val="238"/>
      </rPr>
      <t>javna rasvjeta (+ rezerve)</t>
    </r>
    <r>
      <rPr>
        <sz val="10"/>
        <rFont val="Arial CE"/>
        <family val="2"/>
        <charset val="238"/>
      </rPr>
      <t xml:space="preserve">
</t>
    </r>
    <r>
      <rPr>
        <u/>
        <sz val="10"/>
        <rFont val="Arial CE"/>
        <charset val="238"/>
      </rPr>
      <t>EKI</t>
    </r>
  </si>
  <si>
    <t>1.2.</t>
  </si>
  <si>
    <t>2.13.1.</t>
  </si>
  <si>
    <t>3.1.</t>
  </si>
  <si>
    <t>Iskop kolničke konstrukcije</t>
  </si>
  <si>
    <t>6.2.</t>
  </si>
  <si>
    <t>6.2.1.</t>
  </si>
  <si>
    <t>6.2.2.</t>
  </si>
  <si>
    <t>6.2.3.</t>
  </si>
  <si>
    <t>6.2.4.</t>
  </si>
  <si>
    <t>6.2.5.</t>
  </si>
  <si>
    <t>PDV (25%):</t>
  </si>
  <si>
    <r>
      <t>Iskop humusa (površinski sloj trošnog materijala) sloj debljine 15</t>
    </r>
    <r>
      <rPr>
        <sz val="10"/>
        <rFont val="Arial CE"/>
        <charset val="238"/>
      </rPr>
      <t xml:space="preserve"> </t>
    </r>
    <r>
      <rPr>
        <sz val="10"/>
        <rFont val="Arial CE"/>
        <family val="2"/>
        <charset val="238"/>
      </rPr>
      <t>cm</t>
    </r>
  </si>
  <si>
    <t>Rad obuhvaća uklanjanje površinskog sloja humusnog te rasipnog površinskog  materijala sa i bez organskih sastojaka i njegovo otpremanje na deponiju. Odnosi se na materijal koji nije pogodan za ugradnju u nosive slojeve trupa ceste odnosno željeznice.</t>
  </si>
  <si>
    <t>Obračun po m3 uklonjenog materijala. (1275x0,15=190 m3)</t>
  </si>
  <si>
    <t>3.4.</t>
  </si>
  <si>
    <t>3.5.1.</t>
  </si>
  <si>
    <t>3.5.2.</t>
  </si>
  <si>
    <t>3.5.3.</t>
  </si>
  <si>
    <t>3.10.</t>
  </si>
  <si>
    <t xml:space="preserve">Polaganje kolosijeka. U jediničnoj cijeni obračunat sav materijal i rad na montaži željezničkih tračnica kao i svi troškovi montiranja dobavljanog pričvrsnog pribora, te svi troškovi prethodnih i naknadnih radova uz obavezno geodetsko praćenje. </t>
  </si>
  <si>
    <t>Razdjelno okno izvodi se u nogostupu i vlasništvo je korisnika koji može izvesti okno i opremiti ga prema svojim potrebama. Stavkom je obuhvaćen i razvod vodoopskrbnih cijevi od vodomjernog okna do čestice korisnika. Cijevi od vodomjernog do razdjelnog okna su u kolniku privoza i polažu se uguravanjem u zaštitne cijevi. 
Količine iz ove stavke odnose se na opise iz projekta.</t>
  </si>
  <si>
    <t>Rad obuhvaća iskop postojeće kolničke konstrukcije u dubini do 40 cm i širini do 0.50 m a za potrebe uklapanja u postojeći kolnik NC te iskope u dubini do 15 cm na kolniku NC u području privoza.
Zbog iskopa rovova na kolniku NC predviđeno je polaganje novih asfaltnih zastora na prethodno stabiliziranoj podlozi - nosivom sloju nevezanog drobljenog kamenog materijala.</t>
  </si>
  <si>
    <t>Rad obuhvaća izradu posteljice od pijeska 0-4 cm u sloju debljine min 10 cm (0,07 m3/m'), polaganje i spajanje cijevi, zatrpavanje cijevi pijeskom 0-16 mm do kote min 20 cm iznad tjemena cijevi (0.18 m3/m'). Ujediničnoj cijeni uključeni su svi radovi i materijali potrebni za dovršenje radova kao i ispitivanje vodonepropusnosti.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</si>
</sst>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vertAlign val="superscript"/>
      <sz val="8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u/>
      <sz val="10"/>
      <name val="Arial CE"/>
      <charset val="238"/>
    </font>
    <font>
      <vertAlign val="superscript"/>
      <sz val="8"/>
      <name val="Arial CE"/>
      <charset val="238"/>
    </font>
    <font>
      <vertAlign val="superscript"/>
      <sz val="10"/>
      <name val="Arial CE"/>
      <charset val="238"/>
    </font>
    <font>
      <sz val="10"/>
      <name val="Calibri"/>
      <family val="2"/>
      <charset val="238"/>
    </font>
    <font>
      <i/>
      <u/>
      <sz val="10"/>
      <name val="Arial CE"/>
      <charset val="238"/>
    </font>
    <font>
      <vertAlign val="superscript"/>
      <sz val="10"/>
      <name val="Arial CE"/>
    </font>
    <font>
      <b/>
      <sz val="10"/>
      <name val="Arial CE"/>
    </font>
    <font>
      <b/>
      <i/>
      <sz val="10"/>
      <name val="Arial CE"/>
    </font>
    <font>
      <sz val="10"/>
      <name val="Arial CE"/>
    </font>
    <font>
      <sz val="10"/>
      <name val="Arial"/>
      <family val="2"/>
    </font>
    <font>
      <b/>
      <sz val="8"/>
      <name val="Arial CE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name val="Arial CE"/>
      <charset val="238"/>
    </font>
    <font>
      <b/>
      <sz val="12"/>
      <name val="Arial CE"/>
    </font>
    <font>
      <b/>
      <sz val="14"/>
      <name val="Arial CE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/>
    <xf numFmtId="0" fontId="4" fillId="0" borderId="2" xfId="0" applyFont="1" applyBorder="1" applyAlignment="1">
      <alignment horizontal="left"/>
    </xf>
    <xf numFmtId="4" fontId="4" fillId="0" borderId="2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right"/>
    </xf>
    <xf numFmtId="0" fontId="9" fillId="0" borderId="0" xfId="0" applyFont="1"/>
    <xf numFmtId="4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4" fontId="4" fillId="0" borderId="0" xfId="0" applyNumberFormat="1" applyFont="1" applyAlignment="1">
      <alignment horizontal="centerContinuous"/>
    </xf>
    <xf numFmtId="4" fontId="10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0" fontId="4" fillId="0" borderId="0" xfId="0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0" fontId="0" fillId="0" borderId="0" xfId="0" applyFill="1"/>
    <xf numFmtId="0" fontId="4" fillId="0" borderId="2" xfId="0" applyFont="1" applyFill="1" applyBorder="1" applyAlignment="1">
      <alignment horizontal="left"/>
    </xf>
    <xf numFmtId="4" fontId="4" fillId="0" borderId="2" xfId="0" applyNumberFormat="1" applyFont="1" applyFill="1" applyBorder="1" applyAlignment="1">
      <alignment horizontal="right"/>
    </xf>
    <xf numFmtId="0" fontId="13" fillId="0" borderId="0" xfId="0" applyFont="1"/>
    <xf numFmtId="0" fontId="13" fillId="0" borderId="0" xfId="0" applyFont="1" applyFill="1"/>
    <xf numFmtId="4" fontId="11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7" fillId="0" borderId="0" xfId="0" applyNumberFormat="1" applyFont="1" applyAlignment="1">
      <alignment horizontal="left" vertical="top"/>
    </xf>
    <xf numFmtId="16" fontId="3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4" fontId="4" fillId="0" borderId="0" xfId="0" applyNumberFormat="1" applyFont="1" applyFill="1" applyBorder="1" applyAlignment="1">
      <alignment horizontal="right"/>
    </xf>
    <xf numFmtId="4" fontId="2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4" fontId="26" fillId="0" borderId="0" xfId="0" applyNumberFormat="1" applyFont="1" applyAlignment="1">
      <alignment horizontal="right"/>
    </xf>
    <xf numFmtId="4" fontId="27" fillId="0" borderId="0" xfId="0" applyNumberFormat="1" applyFont="1" applyAlignment="1">
      <alignment horizontal="right"/>
    </xf>
    <xf numFmtId="0" fontId="28" fillId="0" borderId="0" xfId="0" applyFont="1"/>
    <xf numFmtId="4" fontId="26" fillId="0" borderId="3" xfId="0" applyNumberFormat="1" applyFont="1" applyBorder="1" applyAlignment="1">
      <alignment horizontal="right"/>
    </xf>
    <xf numFmtId="4" fontId="27" fillId="0" borderId="3" xfId="0" applyNumberFormat="1" applyFont="1" applyBorder="1" applyAlignment="1">
      <alignment horizontal="right"/>
    </xf>
    <xf numFmtId="4" fontId="26" fillId="0" borderId="0" xfId="0" applyNumberFormat="1" applyFont="1" applyBorder="1" applyAlignment="1">
      <alignment horizontal="right"/>
    </xf>
    <xf numFmtId="4" fontId="27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7" fillId="0" borderId="0" xfId="0" applyFont="1" applyAlignment="1">
      <alignment vertical="top"/>
    </xf>
    <xf numFmtId="4" fontId="4" fillId="0" borderId="0" xfId="0" applyNumberFormat="1" applyFont="1" applyAlignment="1"/>
    <xf numFmtId="0" fontId="0" fillId="0" borderId="0" xfId="0" applyAlignment="1"/>
    <xf numFmtId="4" fontId="13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4" fontId="30" fillId="0" borderId="0" xfId="0" applyNumberFormat="1" applyFont="1" applyAlignment="1"/>
    <xf numFmtId="4" fontId="4" fillId="0" borderId="2" xfId="0" applyNumberFormat="1" applyFont="1" applyBorder="1" applyAlignment="1" applyProtection="1">
      <alignment horizontal="right"/>
      <protection locked="0"/>
    </xf>
    <xf numFmtId="4" fontId="4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0" fillId="0" borderId="0" xfId="0" applyNumberFormat="1" applyFont="1" applyAlignment="1">
      <alignment horizontal="right"/>
    </xf>
    <xf numFmtId="4" fontId="25" fillId="0" borderId="0" xfId="0" applyNumberFormat="1" applyFont="1" applyAlignment="1">
      <alignment horizontal="right" wrapText="1"/>
    </xf>
    <xf numFmtId="4" fontId="25" fillId="0" borderId="3" xfId="0" applyNumberFormat="1" applyFont="1" applyBorder="1" applyAlignment="1">
      <alignment horizontal="right" wrapText="1"/>
    </xf>
    <xf numFmtId="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3" fillId="0" borderId="0" xfId="1" applyNumberFormat="1" applyFont="1" applyFill="1" applyAlignment="1" applyProtection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2" xfId="0" quotePrefix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top" wrapText="1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5"/>
  <sheetViews>
    <sheetView tabSelected="1" view="pageBreakPreview" zoomScale="115" zoomScaleNormal="100" zoomScaleSheetLayoutView="115" workbookViewId="0">
      <selection activeCell="E12" sqref="E12"/>
    </sheetView>
  </sheetViews>
  <sheetFormatPr defaultColWidth="57.85546875" defaultRowHeight="15" x14ac:dyDescent="0.25"/>
  <cols>
    <col min="1" max="1" width="6.7109375" style="26" customWidth="1"/>
    <col min="2" max="2" width="57.85546875" style="61" customWidth="1"/>
    <col min="3" max="3" width="5.140625" style="3" customWidth="1"/>
    <col min="4" max="4" width="8.140625" style="4" customWidth="1"/>
    <col min="5" max="5" width="8.85546875" style="4" customWidth="1"/>
    <col min="6" max="6" width="11.5703125" style="4" customWidth="1"/>
    <col min="7" max="7" width="16.140625" customWidth="1"/>
    <col min="8" max="231" width="9.140625" customWidth="1"/>
    <col min="232" max="232" width="4.5703125" customWidth="1"/>
  </cols>
  <sheetData>
    <row r="1" spans="1:6" s="2" customFormat="1" ht="25.5" x14ac:dyDescent="0.25">
      <c r="A1" s="25" t="s">
        <v>0</v>
      </c>
      <c r="B1" s="25" t="s">
        <v>1</v>
      </c>
      <c r="C1" s="51" t="s">
        <v>2</v>
      </c>
      <c r="D1" s="1" t="s">
        <v>3</v>
      </c>
      <c r="E1" s="51" t="s">
        <v>80</v>
      </c>
      <c r="F1" s="1" t="s">
        <v>4</v>
      </c>
    </row>
    <row r="3" spans="1:6" x14ac:dyDescent="0.25">
      <c r="A3" s="27" t="s">
        <v>5</v>
      </c>
      <c r="B3" s="62" t="s">
        <v>6</v>
      </c>
      <c r="F3" s="5"/>
    </row>
    <row r="4" spans="1:6" x14ac:dyDescent="0.25">
      <c r="A4" s="27"/>
      <c r="B4" s="62"/>
      <c r="F4" s="5"/>
    </row>
    <row r="5" spans="1:6" x14ac:dyDescent="0.25">
      <c r="A5" s="26" t="s">
        <v>7</v>
      </c>
      <c r="B5" s="61" t="s">
        <v>8</v>
      </c>
    </row>
    <row r="6" spans="1:6" ht="38.25" x14ac:dyDescent="0.25">
      <c r="B6" s="61" t="s">
        <v>50</v>
      </c>
    </row>
    <row r="7" spans="1:6" x14ac:dyDescent="0.25">
      <c r="B7" s="61" t="s">
        <v>81</v>
      </c>
    </row>
    <row r="8" spans="1:6" x14ac:dyDescent="0.25">
      <c r="B8" s="63" t="s">
        <v>9</v>
      </c>
      <c r="C8" s="6" t="s">
        <v>10</v>
      </c>
      <c r="D8" s="7">
        <v>0.15</v>
      </c>
      <c r="E8" s="53"/>
      <c r="F8" s="7">
        <f>D8*E8</f>
        <v>0</v>
      </c>
    </row>
    <row r="10" spans="1:6" x14ac:dyDescent="0.25">
      <c r="A10" s="26" t="s">
        <v>285</v>
      </c>
      <c r="B10" s="61" t="s">
        <v>82</v>
      </c>
    </row>
    <row r="11" spans="1:6" ht="127.5" x14ac:dyDescent="0.25">
      <c r="B11" s="61" t="s">
        <v>86</v>
      </c>
    </row>
    <row r="12" spans="1:6" x14ac:dyDescent="0.25">
      <c r="B12" s="63" t="s">
        <v>85</v>
      </c>
      <c r="C12" s="6" t="s">
        <v>30</v>
      </c>
      <c r="D12" s="7">
        <v>2</v>
      </c>
      <c r="E12" s="53"/>
      <c r="F12" s="7">
        <f>D12*E12</f>
        <v>0</v>
      </c>
    </row>
    <row r="13" spans="1:6" x14ac:dyDescent="0.25">
      <c r="B13" s="63" t="s">
        <v>83</v>
      </c>
      <c r="C13" s="6" t="s">
        <v>30</v>
      </c>
      <c r="D13" s="7">
        <v>4</v>
      </c>
      <c r="E13" s="53"/>
      <c r="F13" s="7">
        <f>D13*E13</f>
        <v>0</v>
      </c>
    </row>
    <row r="14" spans="1:6" x14ac:dyDescent="0.25">
      <c r="B14" s="63" t="s">
        <v>84</v>
      </c>
      <c r="C14" s="6" t="s">
        <v>30</v>
      </c>
      <c r="D14" s="7">
        <v>1</v>
      </c>
      <c r="E14" s="53"/>
      <c r="F14" s="7">
        <f>D14*E14</f>
        <v>0</v>
      </c>
    </row>
    <row r="15" spans="1:6" x14ac:dyDescent="0.25">
      <c r="B15" s="64"/>
      <c r="C15" s="8"/>
      <c r="D15" s="9"/>
      <c r="E15" s="9"/>
      <c r="F15" s="9"/>
    </row>
    <row r="16" spans="1:6" s="19" customFormat="1" x14ac:dyDescent="0.25">
      <c r="A16" s="28" t="s">
        <v>12</v>
      </c>
      <c r="B16" s="65" t="s">
        <v>141</v>
      </c>
      <c r="C16" s="17"/>
      <c r="D16" s="18"/>
      <c r="E16" s="18"/>
      <c r="F16" s="18"/>
    </row>
    <row r="17" spans="1:6" s="19" customFormat="1" ht="63.75" x14ac:dyDescent="0.25">
      <c r="A17" s="28"/>
      <c r="B17" s="65" t="s">
        <v>140</v>
      </c>
      <c r="C17" s="17"/>
      <c r="D17" s="18"/>
      <c r="E17" s="18"/>
      <c r="F17" s="18"/>
    </row>
    <row r="18" spans="1:6" s="19" customFormat="1" x14ac:dyDescent="0.25">
      <c r="A18" s="28"/>
      <c r="B18" s="66" t="s">
        <v>262</v>
      </c>
      <c r="C18" s="20" t="s">
        <v>261</v>
      </c>
      <c r="D18" s="21">
        <v>1</v>
      </c>
      <c r="E18" s="54"/>
      <c r="F18" s="7">
        <f>D18*E18</f>
        <v>0</v>
      </c>
    </row>
    <row r="19" spans="1:6" x14ac:dyDescent="0.25">
      <c r="B19" s="67"/>
    </row>
    <row r="20" spans="1:6" x14ac:dyDescent="0.25">
      <c r="B20" s="68" t="s">
        <v>14</v>
      </c>
      <c r="C20" s="10"/>
      <c r="D20" s="11"/>
      <c r="E20" s="12"/>
      <c r="F20" s="12">
        <f>SUM(F5:F19)</f>
        <v>0</v>
      </c>
    </row>
    <row r="22" spans="1:6" x14ac:dyDescent="0.25">
      <c r="A22" s="27" t="s">
        <v>15</v>
      </c>
      <c r="B22" s="62" t="s">
        <v>92</v>
      </c>
    </row>
    <row r="24" spans="1:6" ht="51" x14ac:dyDescent="0.25">
      <c r="B24" s="61" t="s">
        <v>136</v>
      </c>
    </row>
    <row r="25" spans="1:6" ht="25.5" x14ac:dyDescent="0.25">
      <c r="B25" s="69" t="s">
        <v>137</v>
      </c>
    </row>
    <row r="27" spans="1:6" x14ac:dyDescent="0.25">
      <c r="A27" s="26" t="s">
        <v>17</v>
      </c>
      <c r="B27" s="61" t="s">
        <v>97</v>
      </c>
    </row>
    <row r="28" spans="1:6" ht="51" x14ac:dyDescent="0.25">
      <c r="B28" s="61" t="s">
        <v>98</v>
      </c>
    </row>
    <row r="29" spans="1:6" x14ac:dyDescent="0.25">
      <c r="B29" s="63" t="s">
        <v>97</v>
      </c>
      <c r="C29" s="6" t="s">
        <v>30</v>
      </c>
      <c r="D29" s="7">
        <v>1</v>
      </c>
      <c r="E29" s="53"/>
      <c r="F29" s="7">
        <f>D29*E29</f>
        <v>0</v>
      </c>
    </row>
    <row r="31" spans="1:6" x14ac:dyDescent="0.25">
      <c r="A31" s="26" t="s">
        <v>60</v>
      </c>
      <c r="B31" s="61" t="s">
        <v>93</v>
      </c>
    </row>
    <row r="32" spans="1:6" ht="51" x14ac:dyDescent="0.25">
      <c r="B32" s="61" t="s">
        <v>94</v>
      </c>
    </row>
    <row r="33" spans="1:6" x14ac:dyDescent="0.25">
      <c r="B33" s="63" t="s">
        <v>95</v>
      </c>
      <c r="C33" s="6" t="s">
        <v>96</v>
      </c>
      <c r="D33" s="7">
        <v>100</v>
      </c>
      <c r="E33" s="53"/>
      <c r="F33" s="7">
        <f>D33*E33</f>
        <v>0</v>
      </c>
    </row>
    <row r="35" spans="1:6" x14ac:dyDescent="0.25">
      <c r="A35" s="26" t="s">
        <v>19</v>
      </c>
      <c r="B35" s="61" t="s">
        <v>99</v>
      </c>
    </row>
    <row r="36" spans="1:6" ht="102" x14ac:dyDescent="0.25">
      <c r="B36" s="61" t="s">
        <v>267</v>
      </c>
    </row>
    <row r="37" spans="1:6" x14ac:dyDescent="0.25">
      <c r="B37" s="63" t="s">
        <v>100</v>
      </c>
      <c r="C37" s="6" t="s">
        <v>96</v>
      </c>
      <c r="D37" s="7">
        <v>40</v>
      </c>
      <c r="E37" s="53"/>
      <c r="F37" s="7">
        <f>D37*E37</f>
        <v>0</v>
      </c>
    </row>
    <row r="39" spans="1:6" x14ac:dyDescent="0.25">
      <c r="A39" s="26" t="s">
        <v>21</v>
      </c>
      <c r="B39" s="61" t="s">
        <v>102</v>
      </c>
    </row>
    <row r="40" spans="1:6" ht="38.25" x14ac:dyDescent="0.25">
      <c r="B40" s="61" t="s">
        <v>103</v>
      </c>
    </row>
    <row r="41" spans="1:6" x14ac:dyDescent="0.25">
      <c r="B41" s="61" t="s">
        <v>265</v>
      </c>
    </row>
    <row r="42" spans="1:6" ht="25.5" x14ac:dyDescent="0.25">
      <c r="B42" s="70" t="s">
        <v>53</v>
      </c>
      <c r="C42" s="6" t="s">
        <v>13</v>
      </c>
      <c r="D42" s="7">
        <v>100</v>
      </c>
      <c r="E42" s="53"/>
      <c r="F42" s="7">
        <f>D42*E42</f>
        <v>0</v>
      </c>
    </row>
    <row r="44" spans="1:6" x14ac:dyDescent="0.25">
      <c r="A44" s="26" t="s">
        <v>22</v>
      </c>
      <c r="B44" s="61" t="s">
        <v>101</v>
      </c>
    </row>
    <row r="45" spans="1:6" ht="51" x14ac:dyDescent="0.25">
      <c r="B45" s="61" t="s">
        <v>104</v>
      </c>
    </row>
    <row r="46" spans="1:6" ht="63.75" x14ac:dyDescent="0.25">
      <c r="B46" s="61" t="s">
        <v>278</v>
      </c>
    </row>
    <row r="47" spans="1:6" x14ac:dyDescent="0.25">
      <c r="B47" s="70" t="s">
        <v>236</v>
      </c>
      <c r="C47" s="6" t="s">
        <v>13</v>
      </c>
      <c r="D47" s="7">
        <v>50</v>
      </c>
      <c r="E47" s="53"/>
      <c r="F47" s="7">
        <f>D47*E47</f>
        <v>0</v>
      </c>
    </row>
    <row r="48" spans="1:6" x14ac:dyDescent="0.25">
      <c r="B48" s="70" t="s">
        <v>237</v>
      </c>
      <c r="C48" s="6" t="s">
        <v>13</v>
      </c>
      <c r="D48" s="7">
        <v>50</v>
      </c>
      <c r="E48" s="53"/>
      <c r="F48" s="7">
        <f>D48*E48</f>
        <v>0</v>
      </c>
    </row>
    <row r="50" spans="1:6" x14ac:dyDescent="0.25">
      <c r="A50" s="26" t="s">
        <v>61</v>
      </c>
      <c r="B50" s="61" t="s">
        <v>105</v>
      </c>
    </row>
    <row r="51" spans="1:6" ht="102" x14ac:dyDescent="0.25">
      <c r="B51" s="61" t="s">
        <v>106</v>
      </c>
    </row>
    <row r="52" spans="1:6" ht="38.25" x14ac:dyDescent="0.25">
      <c r="B52" s="61" t="s">
        <v>266</v>
      </c>
    </row>
    <row r="53" spans="1:6" x14ac:dyDescent="0.25">
      <c r="B53" s="70" t="s">
        <v>107</v>
      </c>
      <c r="C53" s="6" t="s">
        <v>96</v>
      </c>
      <c r="D53" s="7">
        <v>50</v>
      </c>
      <c r="E53" s="53"/>
      <c r="F53" s="7">
        <f>D53*E53</f>
        <v>0</v>
      </c>
    </row>
    <row r="54" spans="1:6" x14ac:dyDescent="0.25">
      <c r="B54" s="70" t="s">
        <v>108</v>
      </c>
      <c r="C54" s="6" t="s">
        <v>96</v>
      </c>
      <c r="D54" s="7">
        <v>30</v>
      </c>
      <c r="E54" s="53"/>
      <c r="F54" s="7">
        <f>D54*E54</f>
        <v>0</v>
      </c>
    </row>
    <row r="55" spans="1:6" x14ac:dyDescent="0.25">
      <c r="B55" s="70" t="s">
        <v>109</v>
      </c>
      <c r="C55" s="6" t="s">
        <v>96</v>
      </c>
      <c r="D55" s="7">
        <v>20</v>
      </c>
      <c r="E55" s="53"/>
      <c r="F55" s="7">
        <f>D55*E55</f>
        <v>0</v>
      </c>
    </row>
    <row r="57" spans="1:6" x14ac:dyDescent="0.25">
      <c r="A57" s="26" t="s">
        <v>62</v>
      </c>
      <c r="B57" s="61" t="s">
        <v>110</v>
      </c>
    </row>
    <row r="58" spans="1:6" ht="89.25" x14ac:dyDescent="0.25">
      <c r="B58" s="61" t="s">
        <v>114</v>
      </c>
    </row>
    <row r="59" spans="1:6" ht="51" x14ac:dyDescent="0.25">
      <c r="B59" s="61" t="s">
        <v>111</v>
      </c>
    </row>
    <row r="60" spans="1:6" x14ac:dyDescent="0.25">
      <c r="B60" s="70" t="s">
        <v>112</v>
      </c>
      <c r="C60" s="6" t="s">
        <v>13</v>
      </c>
      <c r="D60" s="7">
        <v>20</v>
      </c>
      <c r="E60" s="53"/>
      <c r="F60" s="7">
        <f>D60*E60</f>
        <v>0</v>
      </c>
    </row>
    <row r="61" spans="1:6" x14ac:dyDescent="0.25">
      <c r="B61" s="70" t="s">
        <v>113</v>
      </c>
      <c r="C61" s="6" t="s">
        <v>13</v>
      </c>
      <c r="D61" s="7">
        <v>80</v>
      </c>
      <c r="E61" s="53"/>
      <c r="F61" s="7">
        <f>D61*E61</f>
        <v>0</v>
      </c>
    </row>
    <row r="62" spans="1:6" x14ac:dyDescent="0.25">
      <c r="B62" s="71"/>
      <c r="C62" s="8"/>
      <c r="D62" s="9"/>
      <c r="E62" s="9"/>
      <c r="F62" s="9"/>
    </row>
    <row r="63" spans="1:6" x14ac:dyDescent="0.25">
      <c r="A63" s="26" t="s">
        <v>24</v>
      </c>
      <c r="B63" s="61" t="s">
        <v>116</v>
      </c>
    </row>
    <row r="64" spans="1:6" ht="38.25" x14ac:dyDescent="0.25">
      <c r="B64" s="61" t="s">
        <v>259</v>
      </c>
    </row>
    <row r="65" spans="1:6" x14ac:dyDescent="0.25">
      <c r="B65" s="70" t="s">
        <v>117</v>
      </c>
      <c r="C65" s="6" t="s">
        <v>23</v>
      </c>
      <c r="D65" s="7">
        <v>250</v>
      </c>
      <c r="E65" s="53"/>
      <c r="F65" s="7">
        <f>D65*E65</f>
        <v>0</v>
      </c>
    </row>
    <row r="66" spans="1:6" x14ac:dyDescent="0.25">
      <c r="B66" s="71"/>
      <c r="C66" s="8"/>
      <c r="D66" s="9"/>
      <c r="E66" s="9"/>
      <c r="F66" s="9"/>
    </row>
    <row r="67" spans="1:6" x14ac:dyDescent="0.25">
      <c r="A67" s="26" t="s">
        <v>27</v>
      </c>
      <c r="B67" s="61" t="s">
        <v>115</v>
      </c>
    </row>
    <row r="68" spans="1:6" ht="51" x14ac:dyDescent="0.25">
      <c r="B68" s="61" t="s">
        <v>118</v>
      </c>
    </row>
    <row r="69" spans="1:6" ht="25.5" x14ac:dyDescent="0.25">
      <c r="B69" s="70" t="s">
        <v>53</v>
      </c>
      <c r="C69" s="6" t="s">
        <v>13</v>
      </c>
      <c r="D69" s="7">
        <v>50</v>
      </c>
      <c r="E69" s="53"/>
      <c r="F69" s="7">
        <f>D69*E69</f>
        <v>0</v>
      </c>
    </row>
    <row r="71" spans="1:6" x14ac:dyDescent="0.25">
      <c r="A71" s="26" t="s">
        <v>119</v>
      </c>
      <c r="B71" s="61" t="s">
        <v>120</v>
      </c>
    </row>
    <row r="72" spans="1:6" ht="63.75" x14ac:dyDescent="0.25">
      <c r="B72" s="61" t="s">
        <v>121</v>
      </c>
    </row>
    <row r="73" spans="1:6" x14ac:dyDescent="0.25">
      <c r="B73" s="70" t="s">
        <v>122</v>
      </c>
      <c r="C73" s="6" t="s">
        <v>124</v>
      </c>
      <c r="D73" s="7">
        <v>250</v>
      </c>
      <c r="E73" s="53"/>
      <c r="F73" s="7">
        <f>D73*E73</f>
        <v>0</v>
      </c>
    </row>
    <row r="74" spans="1:6" x14ac:dyDescent="0.25">
      <c r="B74" s="70" t="s">
        <v>123</v>
      </c>
      <c r="C74" s="6" t="s">
        <v>124</v>
      </c>
      <c r="D74" s="7">
        <v>250</v>
      </c>
      <c r="E74" s="53"/>
      <c r="F74" s="7">
        <f>D74*E74</f>
        <v>0</v>
      </c>
    </row>
    <row r="76" spans="1:6" x14ac:dyDescent="0.25">
      <c r="A76" s="26" t="s">
        <v>125</v>
      </c>
      <c r="B76" s="61" t="s">
        <v>126</v>
      </c>
    </row>
    <row r="77" spans="1:6" ht="76.5" x14ac:dyDescent="0.25">
      <c r="B77" s="61" t="s">
        <v>127</v>
      </c>
    </row>
    <row r="79" spans="1:6" x14ac:dyDescent="0.25">
      <c r="B79" s="70" t="s">
        <v>128</v>
      </c>
      <c r="C79" s="6" t="s">
        <v>13</v>
      </c>
      <c r="D79" s="7">
        <v>12</v>
      </c>
      <c r="E79" s="53"/>
      <c r="F79" s="7">
        <f>D79*E79</f>
        <v>0</v>
      </c>
    </row>
    <row r="81" spans="1:6" x14ac:dyDescent="0.25">
      <c r="A81" s="26" t="s">
        <v>129</v>
      </c>
      <c r="B81" s="61" t="s">
        <v>130</v>
      </c>
    </row>
    <row r="82" spans="1:6" ht="63.75" x14ac:dyDescent="0.25">
      <c r="B82" s="61" t="s">
        <v>131</v>
      </c>
    </row>
    <row r="83" spans="1:6" ht="41.25" x14ac:dyDescent="0.25">
      <c r="B83" s="72" t="s">
        <v>279</v>
      </c>
    </row>
    <row r="84" spans="1:6" x14ac:dyDescent="0.25">
      <c r="B84" s="70" t="s">
        <v>230</v>
      </c>
      <c r="C84" s="6" t="s">
        <v>13</v>
      </c>
      <c r="D84" s="7">
        <v>37.5</v>
      </c>
      <c r="E84" s="53"/>
      <c r="F84" s="7">
        <f>D84*E84</f>
        <v>0</v>
      </c>
    </row>
    <row r="85" spans="1:6" x14ac:dyDescent="0.25">
      <c r="B85" s="71"/>
      <c r="C85" s="8"/>
      <c r="D85" s="9"/>
      <c r="E85" s="9"/>
      <c r="F85" s="9"/>
    </row>
    <row r="86" spans="1:6" ht="89.25" x14ac:dyDescent="0.25">
      <c r="B86" s="61" t="s">
        <v>264</v>
      </c>
    </row>
    <row r="87" spans="1:6" x14ac:dyDescent="0.25">
      <c r="B87" s="70" t="s">
        <v>132</v>
      </c>
      <c r="C87" s="6" t="s">
        <v>133</v>
      </c>
      <c r="D87" s="7">
        <v>1907</v>
      </c>
      <c r="E87" s="53"/>
      <c r="F87" s="7">
        <f>D87*E87</f>
        <v>0</v>
      </c>
    </row>
    <row r="88" spans="1:6" x14ac:dyDescent="0.25">
      <c r="B88" s="71"/>
      <c r="C88" s="8"/>
      <c r="D88" s="9"/>
      <c r="E88" s="9"/>
      <c r="F88" s="9"/>
    </row>
    <row r="89" spans="1:6" ht="51" x14ac:dyDescent="0.25">
      <c r="B89" s="73" t="s">
        <v>263</v>
      </c>
    </row>
    <row r="90" spans="1:6" x14ac:dyDescent="0.25">
      <c r="B90" s="70" t="s">
        <v>134</v>
      </c>
      <c r="C90" s="6" t="s">
        <v>30</v>
      </c>
      <c r="D90" s="7">
        <v>76</v>
      </c>
      <c r="E90" s="53"/>
      <c r="F90" s="7">
        <f>D90*E90</f>
        <v>0</v>
      </c>
    </row>
    <row r="91" spans="1:6" x14ac:dyDescent="0.25">
      <c r="B91" s="71"/>
      <c r="C91" s="8"/>
      <c r="D91" s="9"/>
      <c r="E91" s="9"/>
      <c r="F91" s="9"/>
    </row>
    <row r="92" spans="1:6" x14ac:dyDescent="0.25">
      <c r="A92" s="26" t="s">
        <v>238</v>
      </c>
      <c r="B92" s="61" t="s">
        <v>239</v>
      </c>
      <c r="C92" s="8"/>
      <c r="D92" s="9"/>
      <c r="E92" s="9"/>
      <c r="F92" s="9"/>
    </row>
    <row r="93" spans="1:6" ht="51" x14ac:dyDescent="0.25">
      <c r="B93" s="74" t="s">
        <v>240</v>
      </c>
      <c r="C93" s="8"/>
      <c r="D93" s="9"/>
      <c r="E93" s="9"/>
      <c r="F93" s="9"/>
    </row>
    <row r="94" spans="1:6" ht="25.5" x14ac:dyDescent="0.25">
      <c r="B94" s="74" t="s">
        <v>241</v>
      </c>
      <c r="C94" s="8"/>
      <c r="D94" s="9"/>
      <c r="E94" s="9"/>
      <c r="F94" s="9"/>
    </row>
    <row r="95" spans="1:6" x14ac:dyDescent="0.25">
      <c r="B95" s="74"/>
      <c r="C95" s="8"/>
      <c r="D95" s="9"/>
      <c r="E95" s="9"/>
      <c r="F95" s="9"/>
    </row>
    <row r="96" spans="1:6" ht="25.5" x14ac:dyDescent="0.25">
      <c r="A96" s="26" t="s">
        <v>286</v>
      </c>
      <c r="B96" s="75" t="s">
        <v>243</v>
      </c>
      <c r="C96" s="8"/>
      <c r="D96" s="9"/>
      <c r="E96" s="9"/>
      <c r="F96" s="9"/>
    </row>
    <row r="97" spans="1:6" x14ac:dyDescent="0.25">
      <c r="B97" s="70" t="s">
        <v>244</v>
      </c>
      <c r="C97" s="6" t="s">
        <v>30</v>
      </c>
      <c r="D97" s="7">
        <v>280</v>
      </c>
      <c r="E97" s="53"/>
      <c r="F97" s="7">
        <f>D97*E97</f>
        <v>0</v>
      </c>
    </row>
    <row r="98" spans="1:6" x14ac:dyDescent="0.25">
      <c r="B98" s="71"/>
      <c r="C98" s="8"/>
      <c r="D98" s="9"/>
      <c r="E98" s="9"/>
      <c r="F98" s="9"/>
    </row>
    <row r="99" spans="1:6" ht="51" x14ac:dyDescent="0.25">
      <c r="A99" s="26" t="s">
        <v>242</v>
      </c>
      <c r="B99" s="75" t="s">
        <v>304</v>
      </c>
      <c r="C99" s="8"/>
      <c r="D99" s="9"/>
      <c r="E99" s="9"/>
      <c r="F99" s="9"/>
    </row>
    <row r="100" spans="1:6" x14ac:dyDescent="0.25">
      <c r="B100" s="70" t="s">
        <v>246</v>
      </c>
      <c r="C100" s="6" t="s">
        <v>247</v>
      </c>
      <c r="D100" s="7">
        <v>40</v>
      </c>
      <c r="E100" s="53"/>
      <c r="F100" s="7">
        <f>D100*E100</f>
        <v>0</v>
      </c>
    </row>
    <row r="101" spans="1:6" x14ac:dyDescent="0.25">
      <c r="B101" s="71"/>
      <c r="C101" s="8"/>
      <c r="D101" s="9"/>
      <c r="E101" s="9"/>
      <c r="F101" s="9"/>
    </row>
    <row r="102" spans="1:6" ht="25.5" x14ac:dyDescent="0.25">
      <c r="A102" s="26" t="s">
        <v>245</v>
      </c>
      <c r="B102" s="75" t="s">
        <v>249</v>
      </c>
      <c r="C102" s="8"/>
      <c r="D102" s="9"/>
      <c r="E102" s="9"/>
      <c r="F102" s="9"/>
    </row>
    <row r="103" spans="1:6" x14ac:dyDescent="0.25">
      <c r="B103" s="70" t="s">
        <v>250</v>
      </c>
      <c r="C103" s="6" t="s">
        <v>30</v>
      </c>
      <c r="D103" s="7">
        <v>140</v>
      </c>
      <c r="E103" s="53"/>
      <c r="F103" s="7">
        <f>D103*E103</f>
        <v>0</v>
      </c>
    </row>
    <row r="104" spans="1:6" x14ac:dyDescent="0.25">
      <c r="B104" s="71"/>
      <c r="C104" s="8"/>
      <c r="D104" s="9"/>
      <c r="E104" s="9"/>
      <c r="F104" s="9"/>
    </row>
    <row r="105" spans="1:6" ht="38.25" x14ac:dyDescent="0.25">
      <c r="A105" s="26" t="s">
        <v>248</v>
      </c>
      <c r="B105" s="75" t="s">
        <v>252</v>
      </c>
      <c r="C105" s="8"/>
      <c r="D105" s="9"/>
      <c r="E105" s="9"/>
      <c r="F105" s="9"/>
    </row>
    <row r="106" spans="1:6" x14ac:dyDescent="0.25">
      <c r="B106" s="70" t="s">
        <v>253</v>
      </c>
      <c r="C106" s="6" t="s">
        <v>133</v>
      </c>
      <c r="D106" s="7">
        <v>200</v>
      </c>
      <c r="E106" s="53"/>
      <c r="F106" s="7">
        <f>D106*E106</f>
        <v>0</v>
      </c>
    </row>
    <row r="107" spans="1:6" x14ac:dyDescent="0.25">
      <c r="B107" s="71"/>
      <c r="C107" s="8"/>
      <c r="D107" s="9"/>
      <c r="E107" s="9"/>
      <c r="F107" s="9"/>
    </row>
    <row r="108" spans="1:6" ht="51" x14ac:dyDescent="0.25">
      <c r="A108" s="26" t="s">
        <v>251</v>
      </c>
      <c r="B108" s="75" t="s">
        <v>255</v>
      </c>
      <c r="C108" s="8"/>
      <c r="D108" s="9"/>
      <c r="E108" s="9"/>
      <c r="F108" s="9"/>
    </row>
    <row r="109" spans="1:6" x14ac:dyDescent="0.25">
      <c r="B109" s="70" t="s">
        <v>256</v>
      </c>
      <c r="C109" s="6" t="s">
        <v>30</v>
      </c>
      <c r="D109" s="7">
        <v>8</v>
      </c>
      <c r="E109" s="53"/>
      <c r="F109" s="7">
        <f>D109*E109</f>
        <v>0</v>
      </c>
    </row>
    <row r="110" spans="1:6" x14ac:dyDescent="0.25">
      <c r="B110" s="71"/>
      <c r="C110" s="8"/>
      <c r="D110" s="9"/>
      <c r="E110" s="9"/>
      <c r="F110" s="9"/>
    </row>
    <row r="111" spans="1:6" ht="38.25" x14ac:dyDescent="0.25">
      <c r="A111" s="26" t="s">
        <v>254</v>
      </c>
      <c r="B111" s="75" t="s">
        <v>257</v>
      </c>
      <c r="C111" s="8"/>
      <c r="D111" s="9"/>
      <c r="E111" s="9"/>
      <c r="F111" s="9"/>
    </row>
    <row r="112" spans="1:6" x14ac:dyDescent="0.25">
      <c r="B112" s="70" t="s">
        <v>253</v>
      </c>
      <c r="C112" s="6" t="s">
        <v>133</v>
      </c>
      <c r="D112" s="7">
        <v>500</v>
      </c>
      <c r="E112" s="53"/>
      <c r="F112" s="7">
        <f>D112*E112</f>
        <v>0</v>
      </c>
    </row>
    <row r="113" spans="1:6" x14ac:dyDescent="0.25">
      <c r="C113" s="8"/>
      <c r="D113" s="9"/>
      <c r="E113" s="9"/>
      <c r="F113" s="9"/>
    </row>
    <row r="114" spans="1:6" x14ac:dyDescent="0.25">
      <c r="B114" s="68" t="s">
        <v>135</v>
      </c>
      <c r="C114" s="10"/>
      <c r="D114" s="11"/>
      <c r="E114" s="12"/>
      <c r="F114" s="12">
        <f>SUM(F22:F113)</f>
        <v>0</v>
      </c>
    </row>
    <row r="116" spans="1:6" x14ac:dyDescent="0.25">
      <c r="A116" s="27" t="s">
        <v>31</v>
      </c>
      <c r="B116" s="62" t="s">
        <v>16</v>
      </c>
    </row>
    <row r="117" spans="1:6" x14ac:dyDescent="0.25">
      <c r="A117" s="27"/>
      <c r="B117" s="62"/>
    </row>
    <row r="118" spans="1:6" ht="25.5" x14ac:dyDescent="0.25">
      <c r="A118" s="26" t="s">
        <v>287</v>
      </c>
      <c r="B118" s="61" t="s">
        <v>296</v>
      </c>
    </row>
    <row r="119" spans="1:6" ht="51" x14ac:dyDescent="0.25">
      <c r="B119" s="61" t="s">
        <v>297</v>
      </c>
    </row>
    <row r="120" spans="1:6" x14ac:dyDescent="0.25">
      <c r="B120" s="63" t="s">
        <v>298</v>
      </c>
      <c r="C120" s="6" t="s">
        <v>13</v>
      </c>
      <c r="D120" s="7">
        <v>190</v>
      </c>
      <c r="E120" s="7"/>
      <c r="F120" s="7">
        <f>D120*E120</f>
        <v>0</v>
      </c>
    </row>
    <row r="122" spans="1:6" x14ac:dyDescent="0.25">
      <c r="A122" s="26" t="s">
        <v>59</v>
      </c>
      <c r="B122" s="61" t="s">
        <v>288</v>
      </c>
    </row>
    <row r="123" spans="1:6" ht="76.5" x14ac:dyDescent="0.25">
      <c r="B123" s="61" t="s">
        <v>306</v>
      </c>
    </row>
    <row r="124" spans="1:6" x14ac:dyDescent="0.25">
      <c r="B124" s="63" t="s">
        <v>87</v>
      </c>
      <c r="C124" s="6" t="s">
        <v>13</v>
      </c>
      <c r="D124" s="7">
        <v>6.4</v>
      </c>
      <c r="E124" s="53"/>
      <c r="F124" s="7">
        <f>D124*E124</f>
        <v>0</v>
      </c>
    </row>
    <row r="125" spans="1:6" x14ac:dyDescent="0.25">
      <c r="B125" s="63" t="s">
        <v>88</v>
      </c>
      <c r="C125" s="6" t="s">
        <v>13</v>
      </c>
      <c r="D125" s="7">
        <v>15</v>
      </c>
      <c r="E125" s="53"/>
      <c r="F125" s="7">
        <f>D125*E125</f>
        <v>0</v>
      </c>
    </row>
    <row r="127" spans="1:6" x14ac:dyDescent="0.25">
      <c r="A127" s="26" t="s">
        <v>33</v>
      </c>
      <c r="B127" s="61" t="s">
        <v>20</v>
      </c>
    </row>
    <row r="128" spans="1:6" ht="38.25" x14ac:dyDescent="0.25">
      <c r="B128" s="61" t="s">
        <v>280</v>
      </c>
    </row>
    <row r="129" spans="1:6" x14ac:dyDescent="0.25">
      <c r="B129" s="61" t="s">
        <v>281</v>
      </c>
    </row>
    <row r="130" spans="1:6" x14ac:dyDescent="0.25">
      <c r="B130" s="70" t="s">
        <v>89</v>
      </c>
      <c r="C130" s="6" t="s">
        <v>13</v>
      </c>
      <c r="D130" s="7">
        <v>35</v>
      </c>
      <c r="E130" s="53"/>
      <c r="F130" s="7">
        <f>D130*E130</f>
        <v>0</v>
      </c>
    </row>
    <row r="131" spans="1:6" x14ac:dyDescent="0.25">
      <c r="B131" s="70" t="s">
        <v>90</v>
      </c>
      <c r="C131" s="6" t="s">
        <v>13</v>
      </c>
      <c r="D131" s="7">
        <f>350-D130-D132</f>
        <v>280</v>
      </c>
      <c r="E131" s="53"/>
      <c r="F131" s="7">
        <f>D131*E131</f>
        <v>0</v>
      </c>
    </row>
    <row r="132" spans="1:6" x14ac:dyDescent="0.25">
      <c r="B132" s="70" t="s">
        <v>91</v>
      </c>
      <c r="C132" s="6" t="s">
        <v>13</v>
      </c>
      <c r="D132" s="7">
        <v>35</v>
      </c>
      <c r="E132" s="53"/>
      <c r="F132" s="7">
        <f>D132*E132</f>
        <v>0</v>
      </c>
    </row>
    <row r="134" spans="1:6" s="19" customFormat="1" x14ac:dyDescent="0.25">
      <c r="A134" s="26" t="s">
        <v>299</v>
      </c>
      <c r="B134" s="61" t="s">
        <v>138</v>
      </c>
      <c r="C134" s="3"/>
      <c r="D134" s="4"/>
      <c r="E134" s="4"/>
      <c r="F134" s="4"/>
    </row>
    <row r="135" spans="1:6" s="19" customFormat="1" ht="89.25" x14ac:dyDescent="0.25">
      <c r="A135" s="26"/>
      <c r="B135" s="61" t="s">
        <v>139</v>
      </c>
      <c r="C135" s="3"/>
      <c r="D135" s="4"/>
      <c r="E135" s="4"/>
      <c r="F135" s="4"/>
    </row>
    <row r="136" spans="1:6" s="19" customFormat="1" x14ac:dyDescent="0.25">
      <c r="A136" s="26"/>
      <c r="B136" s="61"/>
      <c r="C136" s="3"/>
      <c r="D136" s="4"/>
      <c r="E136" s="4"/>
      <c r="F136" s="4"/>
    </row>
    <row r="137" spans="1:6" s="19" customFormat="1" x14ac:dyDescent="0.25">
      <c r="B137" s="76" t="s">
        <v>142</v>
      </c>
      <c r="C137" s="17"/>
      <c r="D137" s="18"/>
      <c r="E137" s="18"/>
      <c r="F137" s="18"/>
    </row>
    <row r="138" spans="1:6" s="19" customFormat="1" ht="63.75" x14ac:dyDescent="0.25">
      <c r="A138" s="28"/>
      <c r="B138" s="65" t="s">
        <v>143</v>
      </c>
      <c r="C138" s="17"/>
      <c r="D138" s="18"/>
      <c r="E138" s="18"/>
      <c r="F138" s="18"/>
    </row>
    <row r="139" spans="1:6" s="19" customFormat="1" x14ac:dyDescent="0.25">
      <c r="A139" s="28"/>
      <c r="B139" s="65"/>
      <c r="C139" s="17"/>
      <c r="D139" s="18"/>
      <c r="E139" s="18"/>
      <c r="F139" s="18"/>
    </row>
    <row r="140" spans="1:6" s="19" customFormat="1" x14ac:dyDescent="0.25">
      <c r="A140" s="28" t="s">
        <v>300</v>
      </c>
      <c r="B140" s="65" t="s">
        <v>144</v>
      </c>
      <c r="C140" s="17"/>
      <c r="D140" s="18"/>
      <c r="E140" s="18"/>
      <c r="F140" s="18"/>
    </row>
    <row r="141" spans="1:6" ht="25.5" x14ac:dyDescent="0.25">
      <c r="A141" s="28"/>
      <c r="B141" s="65" t="s">
        <v>145</v>
      </c>
      <c r="C141" s="17"/>
      <c r="D141" s="18"/>
      <c r="E141" s="18"/>
      <c r="F141" s="18"/>
    </row>
    <row r="142" spans="1:6" s="19" customFormat="1" ht="51" x14ac:dyDescent="0.25">
      <c r="A142" s="28"/>
      <c r="B142" s="65" t="s">
        <v>146</v>
      </c>
      <c r="C142" s="17"/>
      <c r="D142" s="18"/>
      <c r="E142" s="18"/>
      <c r="F142" s="18"/>
    </row>
    <row r="143" spans="1:6" s="19" customFormat="1" x14ac:dyDescent="0.25">
      <c r="A143" s="28"/>
      <c r="B143" s="66" t="s">
        <v>147</v>
      </c>
      <c r="C143" s="6" t="s">
        <v>96</v>
      </c>
      <c r="D143" s="21">
        <v>60</v>
      </c>
      <c r="E143" s="54"/>
      <c r="F143" s="7">
        <f>D143*E143</f>
        <v>0</v>
      </c>
    </row>
    <row r="144" spans="1:6" s="19" customFormat="1" x14ac:dyDescent="0.25">
      <c r="A144" s="26"/>
      <c r="B144" s="67"/>
      <c r="C144" s="3"/>
      <c r="D144" s="4"/>
      <c r="E144" s="4"/>
      <c r="F144" s="4"/>
    </row>
    <row r="145" spans="1:6" s="19" customFormat="1" x14ac:dyDescent="0.25">
      <c r="A145" s="28" t="s">
        <v>301</v>
      </c>
      <c r="B145" s="65" t="s">
        <v>148</v>
      </c>
      <c r="C145" s="17"/>
      <c r="D145" s="18"/>
      <c r="E145" s="18"/>
      <c r="F145" s="18"/>
    </row>
    <row r="146" spans="1:6" ht="51" x14ac:dyDescent="0.25">
      <c r="A146" s="28"/>
      <c r="B146" s="65" t="s">
        <v>283</v>
      </c>
      <c r="C146" s="17"/>
      <c r="D146" s="18"/>
      <c r="E146" s="18"/>
      <c r="F146" s="18"/>
    </row>
    <row r="147" spans="1:6" s="19" customFormat="1" ht="51" x14ac:dyDescent="0.25">
      <c r="A147" s="28"/>
      <c r="B147" s="65" t="s">
        <v>282</v>
      </c>
      <c r="C147" s="17"/>
      <c r="D147" s="18"/>
      <c r="E147" s="18"/>
      <c r="F147" s="18"/>
    </row>
    <row r="148" spans="1:6" s="19" customFormat="1" x14ac:dyDescent="0.25">
      <c r="A148" s="28"/>
      <c r="B148" s="66" t="s">
        <v>149</v>
      </c>
      <c r="C148" s="6" t="s">
        <v>13</v>
      </c>
      <c r="D148" s="21">
        <v>100</v>
      </c>
      <c r="E148" s="54"/>
      <c r="F148" s="7">
        <f>D148*E148</f>
        <v>0</v>
      </c>
    </row>
    <row r="149" spans="1:6" s="19" customFormat="1" x14ac:dyDescent="0.25">
      <c r="A149" s="26"/>
      <c r="B149" s="67"/>
      <c r="C149" s="3"/>
      <c r="D149" s="4"/>
      <c r="E149" s="4"/>
      <c r="F149" s="4"/>
    </row>
    <row r="150" spans="1:6" s="19" customFormat="1" x14ac:dyDescent="0.25">
      <c r="B150" s="76" t="s">
        <v>150</v>
      </c>
      <c r="C150" s="17"/>
      <c r="D150" s="18"/>
      <c r="E150" s="18"/>
      <c r="F150" s="18"/>
    </row>
    <row r="151" spans="1:6" s="19" customFormat="1" ht="25.5" x14ac:dyDescent="0.25">
      <c r="A151" s="28"/>
      <c r="B151" s="65" t="s">
        <v>151</v>
      </c>
      <c r="C151" s="17"/>
      <c r="D151" s="18"/>
      <c r="E151" s="18"/>
      <c r="F151" s="18"/>
    </row>
    <row r="152" spans="1:6" s="19" customFormat="1" x14ac:dyDescent="0.25">
      <c r="A152" s="28"/>
      <c r="B152" s="65"/>
      <c r="C152" s="17"/>
      <c r="D152" s="18"/>
      <c r="E152" s="18"/>
      <c r="F152" s="18"/>
    </row>
    <row r="153" spans="1:6" s="19" customFormat="1" x14ac:dyDescent="0.25">
      <c r="A153" s="28" t="s">
        <v>302</v>
      </c>
      <c r="B153" s="65" t="s">
        <v>152</v>
      </c>
      <c r="C153" s="17"/>
      <c r="D153" s="18"/>
      <c r="E153" s="18"/>
      <c r="F153" s="18"/>
    </row>
    <row r="154" spans="1:6" ht="76.5" x14ac:dyDescent="0.25">
      <c r="A154" s="28"/>
      <c r="B154" s="65" t="s">
        <v>153</v>
      </c>
      <c r="C154" s="17"/>
      <c r="D154" s="18"/>
      <c r="E154" s="18"/>
      <c r="F154" s="18"/>
    </row>
    <row r="155" spans="1:6" ht="76.5" x14ac:dyDescent="0.25">
      <c r="A155" s="28"/>
      <c r="B155" s="77" t="s">
        <v>284</v>
      </c>
      <c r="C155" s="17"/>
      <c r="D155" s="18"/>
      <c r="E155" s="18"/>
      <c r="F155" s="18"/>
    </row>
    <row r="156" spans="1:6" x14ac:dyDescent="0.25">
      <c r="A156" s="28"/>
      <c r="B156" s="66" t="s">
        <v>149</v>
      </c>
      <c r="C156" s="6" t="s">
        <v>13</v>
      </c>
      <c r="D156" s="21">
        <v>200</v>
      </c>
      <c r="E156" s="54"/>
      <c r="F156" s="7">
        <f>D156*E156</f>
        <v>0</v>
      </c>
    </row>
    <row r="157" spans="1:6" x14ac:dyDescent="0.25">
      <c r="B157" s="67"/>
    </row>
    <row r="158" spans="1:6" x14ac:dyDescent="0.25">
      <c r="A158" s="26" t="s">
        <v>159</v>
      </c>
      <c r="B158" s="61" t="s">
        <v>25</v>
      </c>
    </row>
    <row r="159" spans="1:6" ht="38.25" x14ac:dyDescent="0.25">
      <c r="B159" s="61" t="s">
        <v>154</v>
      </c>
    </row>
    <row r="160" spans="1:6" x14ac:dyDescent="0.25">
      <c r="B160" s="70" t="s">
        <v>26</v>
      </c>
      <c r="C160" s="6" t="s">
        <v>13</v>
      </c>
      <c r="D160" s="21">
        <v>2050</v>
      </c>
      <c r="E160" s="53"/>
      <c r="F160" s="7">
        <f>D160*E160</f>
        <v>0</v>
      </c>
    </row>
    <row r="162" spans="1:6" x14ac:dyDescent="0.25">
      <c r="A162" s="26" t="s">
        <v>160</v>
      </c>
      <c r="B162" s="61" t="s">
        <v>28</v>
      </c>
    </row>
    <row r="163" spans="1:6" ht="38.25" x14ac:dyDescent="0.25">
      <c r="B163" s="61" t="s">
        <v>157</v>
      </c>
    </row>
    <row r="164" spans="1:6" x14ac:dyDescent="0.25">
      <c r="B164" s="61" t="s">
        <v>158</v>
      </c>
    </row>
    <row r="165" spans="1:6" x14ac:dyDescent="0.25">
      <c r="B165" s="70" t="s">
        <v>54</v>
      </c>
      <c r="C165" s="6" t="s">
        <v>11</v>
      </c>
      <c r="D165" s="7">
        <v>700</v>
      </c>
      <c r="E165" s="53"/>
      <c r="F165" s="7">
        <f>D165*E165</f>
        <v>0</v>
      </c>
    </row>
    <row r="167" spans="1:6" x14ac:dyDescent="0.25">
      <c r="A167" s="26" t="s">
        <v>161</v>
      </c>
      <c r="B167" s="61" t="s">
        <v>155</v>
      </c>
    </row>
    <row r="168" spans="1:6" ht="63.75" x14ac:dyDescent="0.25">
      <c r="B168" s="61" t="s">
        <v>156</v>
      </c>
    </row>
    <row r="169" spans="1:6" s="19" customFormat="1" x14ac:dyDescent="0.25">
      <c r="A169" s="26"/>
      <c r="B169" s="61" t="s">
        <v>167</v>
      </c>
      <c r="C169" s="3"/>
      <c r="D169" s="4"/>
      <c r="E169" s="4"/>
      <c r="F169" s="4"/>
    </row>
    <row r="170" spans="1:6" s="19" customFormat="1" x14ac:dyDescent="0.25">
      <c r="A170" s="26"/>
      <c r="B170" s="70" t="s">
        <v>26</v>
      </c>
      <c r="C170" s="6" t="s">
        <v>13</v>
      </c>
      <c r="D170" s="7">
        <v>102</v>
      </c>
      <c r="E170" s="53"/>
      <c r="F170" s="7">
        <f>D170*E170</f>
        <v>0</v>
      </c>
    </row>
    <row r="171" spans="1:6" s="19" customFormat="1" x14ac:dyDescent="0.25">
      <c r="A171" s="26"/>
      <c r="B171" s="61"/>
      <c r="C171" s="3"/>
      <c r="D171" s="4"/>
      <c r="E171" s="4"/>
      <c r="F171" s="4"/>
    </row>
    <row r="172" spans="1:6" x14ac:dyDescent="0.25">
      <c r="A172" s="28" t="s">
        <v>162</v>
      </c>
      <c r="B172" s="65" t="s">
        <v>29</v>
      </c>
      <c r="C172" s="17"/>
      <c r="D172" s="18"/>
      <c r="E172" s="18"/>
      <c r="F172" s="18"/>
    </row>
    <row r="173" spans="1:6" ht="25.5" x14ac:dyDescent="0.25">
      <c r="A173" s="28"/>
      <c r="B173" s="65" t="s">
        <v>63</v>
      </c>
      <c r="C173" s="17"/>
      <c r="D173" s="18"/>
      <c r="E173" s="18"/>
      <c r="F173" s="18"/>
    </row>
    <row r="174" spans="1:6" x14ac:dyDescent="0.25">
      <c r="A174" s="28"/>
      <c r="B174" s="78" t="s">
        <v>58</v>
      </c>
      <c r="C174" s="20" t="s">
        <v>23</v>
      </c>
      <c r="D174" s="21">
        <v>150</v>
      </c>
      <c r="E174" s="54"/>
      <c r="F174" s="7">
        <f>D174*E174</f>
        <v>0</v>
      </c>
    </row>
    <row r="176" spans="1:6" x14ac:dyDescent="0.25">
      <c r="A176" s="26" t="s">
        <v>303</v>
      </c>
      <c r="B176" s="61" t="s">
        <v>176</v>
      </c>
    </row>
    <row r="177" spans="1:6" ht="63.75" x14ac:dyDescent="0.25">
      <c r="B177" s="61" t="s">
        <v>177</v>
      </c>
    </row>
    <row r="178" spans="1:6" x14ac:dyDescent="0.25">
      <c r="B178" s="61" t="s">
        <v>178</v>
      </c>
    </row>
    <row r="179" spans="1:6" x14ac:dyDescent="0.25">
      <c r="B179" s="70" t="s">
        <v>113</v>
      </c>
      <c r="C179" s="6" t="s">
        <v>13</v>
      </c>
      <c r="D179" s="7">
        <v>120</v>
      </c>
      <c r="E179" s="53"/>
      <c r="F179" s="7">
        <f>D179*E179</f>
        <v>0</v>
      </c>
    </row>
    <row r="180" spans="1:6" x14ac:dyDescent="0.25">
      <c r="B180" s="71"/>
      <c r="C180" s="8"/>
      <c r="D180" s="9"/>
      <c r="E180" s="9"/>
      <c r="F180" s="9"/>
    </row>
    <row r="182" spans="1:6" x14ac:dyDescent="0.25">
      <c r="B182" s="68" t="s">
        <v>163</v>
      </c>
      <c r="C182" s="13"/>
      <c r="D182" s="12"/>
      <c r="E182" s="12"/>
      <c r="F182" s="34">
        <f>SUM(F120:F179)</f>
        <v>0</v>
      </c>
    </row>
    <row r="183" spans="1:6" x14ac:dyDescent="0.25">
      <c r="B183" s="68"/>
      <c r="C183" s="13"/>
      <c r="D183" s="12"/>
      <c r="E183" s="12"/>
      <c r="F183" s="12"/>
    </row>
    <row r="184" spans="1:6" x14ac:dyDescent="0.25">
      <c r="A184" s="27" t="s">
        <v>36</v>
      </c>
      <c r="B184" s="62" t="s">
        <v>164</v>
      </c>
    </row>
    <row r="185" spans="1:6" x14ac:dyDescent="0.25">
      <c r="B185" s="60"/>
    </row>
    <row r="186" spans="1:6" x14ac:dyDescent="0.25">
      <c r="A186" s="26" t="s">
        <v>38</v>
      </c>
      <c r="B186" s="61" t="s">
        <v>64</v>
      </c>
    </row>
    <row r="187" spans="1:6" ht="38.25" x14ac:dyDescent="0.25">
      <c r="B187" s="61" t="s">
        <v>165</v>
      </c>
    </row>
    <row r="188" spans="1:6" x14ac:dyDescent="0.25">
      <c r="B188" s="79" t="s">
        <v>166</v>
      </c>
      <c r="C188" s="6" t="s">
        <v>32</v>
      </c>
      <c r="D188" s="7">
        <v>100</v>
      </c>
      <c r="E188" s="53"/>
      <c r="F188" s="7">
        <f>D188*E188</f>
        <v>0</v>
      </c>
    </row>
    <row r="189" spans="1:6" s="19" customFormat="1" x14ac:dyDescent="0.25">
      <c r="A189" s="26"/>
      <c r="B189" s="79" t="s">
        <v>258</v>
      </c>
      <c r="C189" s="6" t="s">
        <v>32</v>
      </c>
      <c r="D189" s="7">
        <v>30</v>
      </c>
      <c r="E189" s="53"/>
      <c r="F189" s="7">
        <f>D189*E189</f>
        <v>0</v>
      </c>
    </row>
    <row r="190" spans="1:6" s="19" customFormat="1" x14ac:dyDescent="0.25">
      <c r="A190" s="26"/>
      <c r="B190" s="79" t="s">
        <v>168</v>
      </c>
      <c r="C190" s="6" t="s">
        <v>32</v>
      </c>
      <c r="D190" s="7">
        <v>90</v>
      </c>
      <c r="E190" s="53"/>
      <c r="F190" s="7">
        <f>D190*E190</f>
        <v>0</v>
      </c>
    </row>
    <row r="191" spans="1:6" s="19" customFormat="1" x14ac:dyDescent="0.25">
      <c r="A191" s="26"/>
      <c r="B191" s="80"/>
      <c r="C191" s="8"/>
      <c r="D191" s="9"/>
      <c r="E191" s="9"/>
      <c r="F191" s="9"/>
    </row>
    <row r="192" spans="1:6" x14ac:dyDescent="0.25">
      <c r="A192" s="28" t="s">
        <v>213</v>
      </c>
      <c r="B192" s="65" t="s">
        <v>55</v>
      </c>
      <c r="C192" s="17"/>
      <c r="D192" s="18"/>
      <c r="E192" s="18"/>
      <c r="F192" s="18"/>
    </row>
    <row r="193" spans="1:6" s="19" customFormat="1" ht="76.5" x14ac:dyDescent="0.25">
      <c r="A193" s="28"/>
      <c r="B193" s="65" t="s">
        <v>169</v>
      </c>
      <c r="C193" s="17"/>
      <c r="D193" s="18"/>
      <c r="E193" s="18"/>
      <c r="F193" s="18"/>
    </row>
    <row r="194" spans="1:6" s="19" customFormat="1" x14ac:dyDescent="0.25">
      <c r="A194" s="28"/>
      <c r="B194" s="66" t="s">
        <v>34</v>
      </c>
      <c r="C194" s="20" t="s">
        <v>30</v>
      </c>
      <c r="D194" s="21">
        <v>3</v>
      </c>
      <c r="E194" s="54"/>
      <c r="F194" s="21">
        <f>D194*E194</f>
        <v>0</v>
      </c>
    </row>
    <row r="195" spans="1:6" s="19" customFormat="1" x14ac:dyDescent="0.25">
      <c r="A195" s="26"/>
      <c r="B195" s="67"/>
      <c r="C195" s="3"/>
      <c r="D195" s="4"/>
      <c r="E195" s="4"/>
      <c r="F195" s="4"/>
    </row>
    <row r="196" spans="1:6" x14ac:dyDescent="0.25">
      <c r="A196" s="28" t="s">
        <v>57</v>
      </c>
      <c r="B196" s="65" t="s">
        <v>171</v>
      </c>
      <c r="C196" s="17"/>
      <c r="D196" s="18"/>
      <c r="E196" s="18"/>
      <c r="F196" s="18"/>
    </row>
    <row r="197" spans="1:6" s="19" customFormat="1" ht="89.25" x14ac:dyDescent="0.25">
      <c r="A197" s="28"/>
      <c r="B197" s="65" t="s">
        <v>170</v>
      </c>
      <c r="C197" s="17"/>
      <c r="D197" s="18"/>
      <c r="E197" s="18"/>
      <c r="F197" s="18"/>
    </row>
    <row r="198" spans="1:6" s="19" customFormat="1" x14ac:dyDescent="0.25">
      <c r="A198" s="28"/>
      <c r="B198" s="66" t="s">
        <v>34</v>
      </c>
      <c r="C198" s="20" t="s">
        <v>30</v>
      </c>
      <c r="D198" s="21">
        <v>5</v>
      </c>
      <c r="E198" s="54"/>
      <c r="F198" s="21">
        <f>D198*E198</f>
        <v>0</v>
      </c>
    </row>
    <row r="199" spans="1:6" s="19" customFormat="1" x14ac:dyDescent="0.25">
      <c r="A199" s="26"/>
      <c r="B199" s="67"/>
      <c r="C199" s="3"/>
      <c r="D199" s="4"/>
      <c r="E199" s="4"/>
      <c r="F199" s="4"/>
    </row>
    <row r="200" spans="1:6" x14ac:dyDescent="0.25">
      <c r="A200" s="28" t="s">
        <v>214</v>
      </c>
      <c r="B200" s="65" t="s">
        <v>172</v>
      </c>
      <c r="C200" s="17"/>
      <c r="D200" s="18"/>
      <c r="E200" s="18"/>
      <c r="F200" s="18"/>
    </row>
    <row r="201" spans="1:6" s="19" customFormat="1" ht="25.5" x14ac:dyDescent="0.25">
      <c r="A201" s="28"/>
      <c r="B201" s="65" t="s">
        <v>174</v>
      </c>
      <c r="C201" s="17"/>
      <c r="D201" s="18"/>
      <c r="E201" s="18"/>
      <c r="F201" s="18"/>
    </row>
    <row r="202" spans="1:6" s="19" customFormat="1" x14ac:dyDescent="0.25">
      <c r="A202" s="28"/>
      <c r="B202" s="66" t="s">
        <v>173</v>
      </c>
      <c r="C202" s="20" t="s">
        <v>30</v>
      </c>
      <c r="D202" s="21">
        <v>2</v>
      </c>
      <c r="E202" s="54"/>
      <c r="F202" s="21">
        <f>D202*E202</f>
        <v>0</v>
      </c>
    </row>
    <row r="203" spans="1:6" s="19" customFormat="1" x14ac:dyDescent="0.25">
      <c r="A203" s="26"/>
      <c r="B203" s="67"/>
      <c r="C203" s="3"/>
      <c r="D203" s="4"/>
      <c r="E203" s="4"/>
      <c r="F203" s="4"/>
    </row>
    <row r="204" spans="1:6" s="19" customFormat="1" x14ac:dyDescent="0.25">
      <c r="A204" s="28" t="s">
        <v>215</v>
      </c>
      <c r="B204" s="65" t="s">
        <v>35</v>
      </c>
      <c r="C204" s="17"/>
      <c r="D204" s="18"/>
      <c r="E204" s="18"/>
      <c r="F204" s="18"/>
    </row>
    <row r="205" spans="1:6" ht="63.75" x14ac:dyDescent="0.25">
      <c r="A205" s="28"/>
      <c r="B205" s="65" t="s">
        <v>307</v>
      </c>
      <c r="C205" s="17"/>
      <c r="D205" s="18"/>
      <c r="E205" s="18"/>
      <c r="F205" s="18"/>
    </row>
    <row r="206" spans="1:6" x14ac:dyDescent="0.25">
      <c r="A206" s="28"/>
      <c r="B206" s="66" t="s">
        <v>175</v>
      </c>
      <c r="C206" s="20" t="s">
        <v>32</v>
      </c>
      <c r="D206" s="21">
        <v>70</v>
      </c>
      <c r="E206" s="54"/>
      <c r="F206" s="21">
        <f>D206*E206</f>
        <v>0</v>
      </c>
    </row>
    <row r="207" spans="1:6" x14ac:dyDescent="0.25">
      <c r="A207" s="28"/>
      <c r="B207" s="66" t="s">
        <v>56</v>
      </c>
      <c r="C207" s="20" t="s">
        <v>32</v>
      </c>
      <c r="D207" s="21">
        <v>60</v>
      </c>
      <c r="E207" s="54"/>
      <c r="F207" s="21">
        <f>D207*E207</f>
        <v>0</v>
      </c>
    </row>
    <row r="208" spans="1:6" x14ac:dyDescent="0.25">
      <c r="B208" s="80"/>
      <c r="C208" s="8"/>
      <c r="D208" s="9"/>
      <c r="E208" s="9"/>
      <c r="F208" s="9"/>
    </row>
    <row r="209" spans="1:6" x14ac:dyDescent="0.25">
      <c r="B209" s="68" t="s">
        <v>216</v>
      </c>
      <c r="C209" s="13"/>
      <c r="D209" s="12"/>
      <c r="E209" s="12"/>
      <c r="F209" s="12">
        <f>SUM(F185:F207)</f>
        <v>0</v>
      </c>
    </row>
    <row r="210" spans="1:6" s="19" customFormat="1" x14ac:dyDescent="0.25">
      <c r="A210" s="26"/>
      <c r="B210" s="61"/>
      <c r="C210" s="3"/>
      <c r="D210" s="4"/>
      <c r="E210" s="4"/>
      <c r="F210" s="4"/>
    </row>
    <row r="211" spans="1:6" s="19" customFormat="1" x14ac:dyDescent="0.25">
      <c r="A211" s="27" t="s">
        <v>217</v>
      </c>
      <c r="B211" s="62" t="s">
        <v>179</v>
      </c>
      <c r="C211" s="3"/>
      <c r="D211" s="4"/>
      <c r="E211" s="4"/>
      <c r="F211" s="4"/>
    </row>
    <row r="212" spans="1:6" s="19" customFormat="1" x14ac:dyDescent="0.25">
      <c r="A212" s="26"/>
      <c r="B212" s="60"/>
      <c r="C212" s="3"/>
      <c r="D212" s="4"/>
      <c r="E212" s="4"/>
      <c r="F212" s="4"/>
    </row>
    <row r="213" spans="1:6" s="19" customFormat="1" x14ac:dyDescent="0.25">
      <c r="A213" s="28" t="s">
        <v>44</v>
      </c>
      <c r="B213" s="65" t="s">
        <v>35</v>
      </c>
      <c r="C213" s="17"/>
      <c r="D213" s="18"/>
      <c r="E213" s="18"/>
      <c r="F213" s="18"/>
    </row>
    <row r="214" spans="1:6" ht="76.5" x14ac:dyDescent="0.25">
      <c r="A214" s="28"/>
      <c r="B214" s="65" t="s">
        <v>180</v>
      </c>
      <c r="C214" s="17"/>
      <c r="D214" s="18"/>
      <c r="E214" s="18"/>
      <c r="F214" s="18"/>
    </row>
    <row r="215" spans="1:6" s="19" customFormat="1" x14ac:dyDescent="0.25">
      <c r="A215" s="28"/>
      <c r="B215" s="66" t="s">
        <v>181</v>
      </c>
      <c r="C215" s="20" t="s">
        <v>32</v>
      </c>
      <c r="D215" s="21">
        <v>120</v>
      </c>
      <c r="E215" s="54"/>
      <c r="F215" s="21">
        <f>D215*E215</f>
        <v>0</v>
      </c>
    </row>
    <row r="216" spans="1:6" s="19" customFormat="1" x14ac:dyDescent="0.25">
      <c r="A216" s="28"/>
      <c r="B216" s="66" t="s">
        <v>182</v>
      </c>
      <c r="C216" s="20" t="s">
        <v>32</v>
      </c>
      <c r="D216" s="21">
        <v>100</v>
      </c>
      <c r="E216" s="54"/>
      <c r="F216" s="21">
        <f>D216*E216</f>
        <v>0</v>
      </c>
    </row>
    <row r="217" spans="1:6" s="19" customFormat="1" x14ac:dyDescent="0.25">
      <c r="A217" s="26"/>
      <c r="B217" s="80"/>
      <c r="C217" s="8"/>
      <c r="D217" s="9"/>
      <c r="E217" s="9"/>
      <c r="F217" s="9"/>
    </row>
    <row r="218" spans="1:6" x14ac:dyDescent="0.25">
      <c r="A218" s="28" t="s">
        <v>79</v>
      </c>
      <c r="B218" s="65" t="s">
        <v>185</v>
      </c>
      <c r="C218" s="17"/>
      <c r="D218" s="18"/>
      <c r="E218" s="18"/>
      <c r="F218" s="18"/>
    </row>
    <row r="219" spans="1:6" ht="76.5" x14ac:dyDescent="0.25">
      <c r="A219" s="28"/>
      <c r="B219" s="65" t="s">
        <v>183</v>
      </c>
      <c r="C219" s="17"/>
      <c r="D219" s="18"/>
      <c r="E219" s="18"/>
      <c r="F219" s="18"/>
    </row>
    <row r="220" spans="1:6" x14ac:dyDescent="0.25">
      <c r="A220" s="28"/>
      <c r="B220" s="66" t="s">
        <v>184</v>
      </c>
      <c r="C220" s="20" t="s">
        <v>30</v>
      </c>
      <c r="D220" s="21">
        <v>2</v>
      </c>
      <c r="E220" s="54"/>
      <c r="F220" s="21">
        <f>D220*E220</f>
        <v>0</v>
      </c>
    </row>
    <row r="221" spans="1:6" s="23" customFormat="1" x14ac:dyDescent="0.25">
      <c r="A221" s="26"/>
      <c r="B221" s="67"/>
      <c r="C221" s="3"/>
      <c r="D221" s="4"/>
      <c r="E221" s="4"/>
      <c r="F221" s="4"/>
    </row>
    <row r="222" spans="1:6" s="23" customFormat="1" x14ac:dyDescent="0.25">
      <c r="A222" s="26" t="s">
        <v>203</v>
      </c>
      <c r="B222" s="61" t="s">
        <v>66</v>
      </c>
      <c r="C222" s="3"/>
      <c r="D222" s="4"/>
      <c r="E222" s="4"/>
      <c r="F222" s="4"/>
    </row>
    <row r="223" spans="1:6" s="23" customFormat="1" ht="38.25" x14ac:dyDescent="0.25">
      <c r="A223" s="26"/>
      <c r="B223" s="61" t="s">
        <v>67</v>
      </c>
      <c r="C223" s="3"/>
      <c r="D223" s="4"/>
      <c r="E223" s="4"/>
      <c r="F223" s="4"/>
    </row>
    <row r="224" spans="1:6" x14ac:dyDescent="0.25">
      <c r="A224" s="28"/>
      <c r="B224" s="65" t="s">
        <v>68</v>
      </c>
      <c r="C224" s="17"/>
      <c r="D224" s="18"/>
      <c r="E224" s="18"/>
      <c r="F224" s="18"/>
    </row>
    <row r="225" spans="1:6" x14ac:dyDescent="0.25">
      <c r="A225" s="28"/>
      <c r="B225" s="81" t="s">
        <v>69</v>
      </c>
      <c r="C225" s="20" t="s">
        <v>18</v>
      </c>
      <c r="D225" s="21">
        <v>1.9</v>
      </c>
      <c r="E225" s="54"/>
      <c r="F225" s="21">
        <f>D225*E225</f>
        <v>0</v>
      </c>
    </row>
    <row r="226" spans="1:6" x14ac:dyDescent="0.25">
      <c r="A226" s="28"/>
      <c r="B226" s="82"/>
      <c r="C226" s="35"/>
      <c r="D226" s="33"/>
      <c r="E226" s="33"/>
      <c r="F226" s="33"/>
    </row>
    <row r="227" spans="1:6" x14ac:dyDescent="0.25">
      <c r="B227" s="68" t="s">
        <v>218</v>
      </c>
      <c r="C227" s="13"/>
      <c r="D227" s="12"/>
      <c r="E227" s="12"/>
      <c r="F227" s="12">
        <f>SUM(F212:F225)</f>
        <v>0</v>
      </c>
    </row>
    <row r="228" spans="1:6" s="49" customFormat="1" x14ac:dyDescent="0.25">
      <c r="A228" s="26"/>
      <c r="B228" s="61"/>
      <c r="C228" s="3"/>
      <c r="D228" s="4"/>
      <c r="E228" s="4"/>
      <c r="F228" s="4"/>
    </row>
    <row r="229" spans="1:6" x14ac:dyDescent="0.25">
      <c r="A229" s="27" t="s">
        <v>219</v>
      </c>
      <c r="B229" s="62" t="s">
        <v>37</v>
      </c>
    </row>
    <row r="230" spans="1:6" x14ac:dyDescent="0.25">
      <c r="A230" s="27"/>
      <c r="B230" s="62"/>
    </row>
    <row r="231" spans="1:6" x14ac:dyDescent="0.25">
      <c r="A231" s="47"/>
      <c r="B231" s="56" t="s">
        <v>220</v>
      </c>
      <c r="C231" s="56"/>
      <c r="D231" s="56"/>
      <c r="E231" s="48"/>
      <c r="F231" s="48"/>
    </row>
    <row r="233" spans="1:6" s="22" customFormat="1" x14ac:dyDescent="0.25">
      <c r="A233" s="26" t="s">
        <v>45</v>
      </c>
      <c r="B233" s="61" t="s">
        <v>39</v>
      </c>
      <c r="C233" s="3"/>
      <c r="D233" s="4"/>
      <c r="E233" s="4"/>
      <c r="F233" s="4"/>
    </row>
    <row r="234" spans="1:6" s="22" customFormat="1" ht="25.5" x14ac:dyDescent="0.25">
      <c r="A234" s="26"/>
      <c r="B234" s="61" t="s">
        <v>40</v>
      </c>
      <c r="C234" s="3"/>
      <c r="D234" s="4"/>
      <c r="E234" s="4"/>
      <c r="F234" s="4"/>
    </row>
    <row r="235" spans="1:6" s="22" customFormat="1" x14ac:dyDescent="0.25">
      <c r="A235" s="26"/>
      <c r="B235" s="67" t="s">
        <v>41</v>
      </c>
      <c r="C235" s="3"/>
      <c r="D235" s="4"/>
      <c r="E235" s="4"/>
      <c r="F235" s="4"/>
    </row>
    <row r="236" spans="1:6" x14ac:dyDescent="0.25">
      <c r="B236" s="63" t="s">
        <v>268</v>
      </c>
      <c r="C236" s="6" t="s">
        <v>18</v>
      </c>
      <c r="D236" s="7">
        <v>120</v>
      </c>
      <c r="E236" s="53"/>
      <c r="F236" s="21">
        <f>D236*E236</f>
        <v>0</v>
      </c>
    </row>
    <row r="237" spans="1:6" x14ac:dyDescent="0.25">
      <c r="B237" s="63" t="s">
        <v>269</v>
      </c>
      <c r="C237" s="6" t="s">
        <v>18</v>
      </c>
      <c r="D237" s="7">
        <v>15</v>
      </c>
      <c r="E237" s="53"/>
      <c r="F237" s="21">
        <f>D237*E237</f>
        <v>0</v>
      </c>
    </row>
    <row r="238" spans="1:6" x14ac:dyDescent="0.25">
      <c r="B238" s="63" t="s">
        <v>270</v>
      </c>
      <c r="C238" s="6" t="s">
        <v>18</v>
      </c>
      <c r="D238" s="7">
        <v>20</v>
      </c>
      <c r="E238" s="53"/>
      <c r="F238" s="21">
        <f>D238*E238</f>
        <v>0</v>
      </c>
    </row>
    <row r="240" spans="1:6" x14ac:dyDescent="0.25">
      <c r="A240" s="26" t="s">
        <v>289</v>
      </c>
      <c r="B240" s="61" t="s">
        <v>42</v>
      </c>
    </row>
    <row r="241" spans="1:6" x14ac:dyDescent="0.25">
      <c r="A241" s="26" t="s">
        <v>290</v>
      </c>
      <c r="B241" s="61" t="s">
        <v>235</v>
      </c>
    </row>
    <row r="242" spans="1:6" ht="38.25" x14ac:dyDescent="0.25">
      <c r="B242" s="61" t="s">
        <v>221</v>
      </c>
    </row>
    <row r="243" spans="1:6" x14ac:dyDescent="0.25">
      <c r="B243" s="79" t="s">
        <v>188</v>
      </c>
      <c r="C243" s="6" t="s">
        <v>23</v>
      </c>
      <c r="D243" s="7">
        <v>580</v>
      </c>
      <c r="E243" s="53"/>
      <c r="F243" s="21">
        <f>D243*E243</f>
        <v>0</v>
      </c>
    </row>
    <row r="245" spans="1:6" x14ac:dyDescent="0.25">
      <c r="A245" s="26" t="s">
        <v>291</v>
      </c>
      <c r="B245" s="61" t="s">
        <v>189</v>
      </c>
    </row>
    <row r="246" spans="1:6" ht="63.75" x14ac:dyDescent="0.25">
      <c r="B246" s="61" t="s">
        <v>191</v>
      </c>
    </row>
    <row r="247" spans="1:6" x14ac:dyDescent="0.25">
      <c r="B247" s="79" t="s">
        <v>271</v>
      </c>
      <c r="C247" s="6" t="s">
        <v>192</v>
      </c>
      <c r="D247" s="7">
        <v>5</v>
      </c>
      <c r="E247" s="53"/>
      <c r="F247" s="21">
        <f>D247*E247</f>
        <v>0</v>
      </c>
    </row>
    <row r="248" spans="1:6" x14ac:dyDescent="0.25">
      <c r="B248" s="79" t="s">
        <v>272</v>
      </c>
      <c r="C248" s="6" t="s">
        <v>192</v>
      </c>
      <c r="D248" s="7">
        <v>8</v>
      </c>
      <c r="E248" s="53"/>
      <c r="F248" s="21">
        <f>D248*E248</f>
        <v>0</v>
      </c>
    </row>
    <row r="250" spans="1:6" x14ac:dyDescent="0.25">
      <c r="A250" s="26" t="s">
        <v>292</v>
      </c>
      <c r="B250" s="61" t="s">
        <v>231</v>
      </c>
    </row>
    <row r="251" spans="1:6" ht="38.25" x14ac:dyDescent="0.25">
      <c r="B251" s="61" t="s">
        <v>187</v>
      </c>
    </row>
    <row r="252" spans="1:6" x14ac:dyDescent="0.25">
      <c r="B252" s="79" t="s">
        <v>186</v>
      </c>
      <c r="C252" s="6" t="s">
        <v>23</v>
      </c>
      <c r="D252" s="7">
        <v>580</v>
      </c>
      <c r="E252" s="53"/>
      <c r="F252" s="21">
        <f>D252*E252</f>
        <v>0</v>
      </c>
    </row>
    <row r="254" spans="1:6" x14ac:dyDescent="0.25">
      <c r="A254" s="26" t="s">
        <v>293</v>
      </c>
      <c r="B254" s="61" t="s">
        <v>232</v>
      </c>
    </row>
    <row r="255" spans="1:6" ht="51" x14ac:dyDescent="0.25">
      <c r="B255" s="61" t="s">
        <v>190</v>
      </c>
    </row>
    <row r="256" spans="1:6" x14ac:dyDescent="0.25">
      <c r="B256" s="79" t="s">
        <v>233</v>
      </c>
      <c r="C256" s="6" t="s">
        <v>23</v>
      </c>
      <c r="D256" s="7">
        <v>200</v>
      </c>
      <c r="E256" s="53"/>
      <c r="F256" s="21">
        <f>D256*E256</f>
        <v>0</v>
      </c>
    </row>
    <row r="258" spans="1:7" x14ac:dyDescent="0.25">
      <c r="A258" s="26" t="s">
        <v>294</v>
      </c>
      <c r="B258" s="61" t="s">
        <v>193</v>
      </c>
    </row>
    <row r="259" spans="1:7" ht="38.25" x14ac:dyDescent="0.25">
      <c r="B259" s="61" t="s">
        <v>234</v>
      </c>
    </row>
    <row r="260" spans="1:7" x14ac:dyDescent="0.25">
      <c r="B260" s="79" t="s">
        <v>65</v>
      </c>
      <c r="C260" s="6" t="s">
        <v>23</v>
      </c>
      <c r="D260" s="7">
        <v>130</v>
      </c>
      <c r="E260" s="53"/>
      <c r="F260" s="21">
        <f>D260*E260</f>
        <v>0</v>
      </c>
    </row>
    <row r="262" spans="1:7" x14ac:dyDescent="0.25">
      <c r="B262" s="68" t="s">
        <v>222</v>
      </c>
      <c r="C262" s="13"/>
      <c r="D262" s="12"/>
      <c r="E262" s="14"/>
      <c r="F262" s="24">
        <f>SUM(F233:F260)</f>
        <v>0</v>
      </c>
    </row>
    <row r="264" spans="1:7" x14ac:dyDescent="0.25">
      <c r="A264" s="27" t="s">
        <v>226</v>
      </c>
      <c r="B264" s="62" t="s">
        <v>43</v>
      </c>
    </row>
    <row r="265" spans="1:7" s="23" customFormat="1" x14ac:dyDescent="0.25">
      <c r="A265" s="26"/>
      <c r="B265" s="61"/>
      <c r="C265" s="3"/>
      <c r="D265" s="4"/>
      <c r="E265" s="4"/>
      <c r="F265" s="4"/>
    </row>
    <row r="266" spans="1:7" s="23" customFormat="1" x14ac:dyDescent="0.25">
      <c r="A266" s="26" t="s">
        <v>223</v>
      </c>
      <c r="B266" s="61" t="s">
        <v>194</v>
      </c>
      <c r="C266" s="3"/>
      <c r="D266" s="4"/>
      <c r="E266" s="4"/>
      <c r="F266" s="4"/>
    </row>
    <row r="267" spans="1:7" s="23" customFormat="1" ht="63.75" x14ac:dyDescent="0.25">
      <c r="A267" s="26"/>
      <c r="B267" s="61" t="s">
        <v>195</v>
      </c>
      <c r="C267" s="3"/>
      <c r="D267" s="4"/>
      <c r="E267" s="4"/>
      <c r="F267" s="4"/>
    </row>
    <row r="268" spans="1:7" s="23" customFormat="1" x14ac:dyDescent="0.25">
      <c r="A268" s="28"/>
      <c r="B268" s="81" t="s">
        <v>196</v>
      </c>
      <c r="C268" s="20" t="s">
        <v>18</v>
      </c>
      <c r="D268" s="21">
        <v>1.92</v>
      </c>
      <c r="E268" s="54"/>
      <c r="F268" s="21">
        <f t="shared" ref="F268:F274" si="0">D268*E268</f>
        <v>0</v>
      </c>
    </row>
    <row r="269" spans="1:7" s="23" customFormat="1" ht="25.5" x14ac:dyDescent="0.25">
      <c r="A269" s="28"/>
      <c r="B269" s="81" t="s">
        <v>197</v>
      </c>
      <c r="C269" s="20" t="s">
        <v>18</v>
      </c>
      <c r="D269" s="21">
        <v>1.5</v>
      </c>
      <c r="E269" s="54"/>
      <c r="F269" s="21">
        <f t="shared" si="0"/>
        <v>0</v>
      </c>
    </row>
    <row r="270" spans="1:7" s="23" customFormat="1" x14ac:dyDescent="0.25">
      <c r="A270" s="28"/>
      <c r="B270" s="81" t="s">
        <v>198</v>
      </c>
      <c r="C270" s="20" t="s">
        <v>18</v>
      </c>
      <c r="D270" s="21">
        <v>5.2</v>
      </c>
      <c r="E270" s="54"/>
      <c r="F270" s="21">
        <f t="shared" si="0"/>
        <v>0</v>
      </c>
    </row>
    <row r="271" spans="1:7" s="23" customFormat="1" x14ac:dyDescent="0.25">
      <c r="A271" s="28"/>
      <c r="B271" s="81" t="s">
        <v>199</v>
      </c>
      <c r="C271" s="20" t="s">
        <v>18</v>
      </c>
      <c r="D271" s="21">
        <v>1.6</v>
      </c>
      <c r="E271" s="54"/>
      <c r="F271" s="21">
        <f t="shared" si="0"/>
        <v>0</v>
      </c>
    </row>
    <row r="272" spans="1:7" s="23" customFormat="1" x14ac:dyDescent="0.25">
      <c r="A272" s="28"/>
      <c r="B272" s="81" t="s">
        <v>200</v>
      </c>
      <c r="C272" s="20" t="s">
        <v>133</v>
      </c>
      <c r="D272" s="21">
        <v>500</v>
      </c>
      <c r="E272" s="54"/>
      <c r="F272" s="21">
        <f t="shared" si="0"/>
        <v>0</v>
      </c>
      <c r="G272" s="50"/>
    </row>
    <row r="273" spans="1:7" x14ac:dyDescent="0.25">
      <c r="A273" s="28"/>
      <c r="B273" s="81" t="s">
        <v>201</v>
      </c>
      <c r="C273" s="20" t="s">
        <v>30</v>
      </c>
      <c r="D273" s="21">
        <v>8</v>
      </c>
      <c r="E273" s="54"/>
      <c r="F273" s="21">
        <f t="shared" si="0"/>
        <v>0</v>
      </c>
    </row>
    <row r="274" spans="1:7" x14ac:dyDescent="0.25">
      <c r="A274" s="28"/>
      <c r="B274" s="81" t="s">
        <v>202</v>
      </c>
      <c r="C274" s="20" t="s">
        <v>30</v>
      </c>
      <c r="D274" s="21">
        <v>1</v>
      </c>
      <c r="E274" s="54"/>
      <c r="F274" s="21">
        <f t="shared" si="0"/>
        <v>0</v>
      </c>
    </row>
    <row r="275" spans="1:7" x14ac:dyDescent="0.25">
      <c r="A275" s="28"/>
      <c r="B275" s="81" t="s">
        <v>273</v>
      </c>
      <c r="C275" s="20" t="s">
        <v>261</v>
      </c>
      <c r="D275" s="21">
        <v>1</v>
      </c>
      <c r="E275" s="54"/>
      <c r="F275" s="21">
        <f>E275*D275</f>
        <v>0</v>
      </c>
    </row>
    <row r="276" spans="1:7" s="23" customFormat="1" x14ac:dyDescent="0.25">
      <c r="A276" s="26"/>
      <c r="B276" s="61"/>
      <c r="C276" s="3"/>
      <c r="D276" s="4"/>
      <c r="E276" s="4"/>
      <c r="F276" s="4"/>
    </row>
    <row r="277" spans="1:7" s="23" customFormat="1" x14ac:dyDescent="0.25">
      <c r="A277" s="26" t="s">
        <v>224</v>
      </c>
      <c r="B277" s="61" t="s">
        <v>204</v>
      </c>
      <c r="C277" s="3"/>
      <c r="D277" s="4"/>
      <c r="E277" s="4"/>
      <c r="F277" s="4"/>
    </row>
    <row r="278" spans="1:7" s="23" customFormat="1" ht="76.5" x14ac:dyDescent="0.25">
      <c r="A278" s="26"/>
      <c r="B278" s="61" t="s">
        <v>305</v>
      </c>
      <c r="C278" s="3"/>
      <c r="D278" s="4"/>
      <c r="E278" s="4"/>
      <c r="F278" s="4"/>
    </row>
    <row r="279" spans="1:7" s="23" customFormat="1" x14ac:dyDescent="0.25">
      <c r="A279" s="28"/>
      <c r="B279" s="81" t="s">
        <v>205</v>
      </c>
      <c r="C279" s="20" t="s">
        <v>18</v>
      </c>
      <c r="D279" s="21">
        <v>0.67</v>
      </c>
      <c r="E279" s="54"/>
      <c r="F279" s="21">
        <f t="shared" ref="F279:F287" si="1">D279*E279</f>
        <v>0</v>
      </c>
    </row>
    <row r="280" spans="1:7" s="23" customFormat="1" ht="25.5" x14ac:dyDescent="0.25">
      <c r="A280" s="28"/>
      <c r="B280" s="81" t="s">
        <v>206</v>
      </c>
      <c r="C280" s="20" t="s">
        <v>18</v>
      </c>
      <c r="D280" s="21">
        <v>2.25</v>
      </c>
      <c r="E280" s="54"/>
      <c r="F280" s="21">
        <f t="shared" si="1"/>
        <v>0</v>
      </c>
    </row>
    <row r="281" spans="1:7" s="23" customFormat="1" x14ac:dyDescent="0.25">
      <c r="A281" s="28"/>
      <c r="B281" s="81" t="s">
        <v>200</v>
      </c>
      <c r="C281" s="20" t="s">
        <v>133</v>
      </c>
      <c r="D281" s="21">
        <v>135</v>
      </c>
      <c r="E281" s="54"/>
      <c r="F281" s="21">
        <f t="shared" si="1"/>
        <v>0</v>
      </c>
    </row>
    <row r="282" spans="1:7" s="23" customFormat="1" x14ac:dyDescent="0.25">
      <c r="A282" s="28"/>
      <c r="B282" s="81" t="s">
        <v>201</v>
      </c>
      <c r="C282" s="20" t="s">
        <v>30</v>
      </c>
      <c r="D282" s="21">
        <v>3</v>
      </c>
      <c r="E282" s="54"/>
      <c r="F282" s="21">
        <f t="shared" si="1"/>
        <v>0</v>
      </c>
    </row>
    <row r="283" spans="1:7" s="23" customFormat="1" x14ac:dyDescent="0.25">
      <c r="A283" s="28"/>
      <c r="B283" s="81" t="s">
        <v>202</v>
      </c>
      <c r="C283" s="20" t="s">
        <v>30</v>
      </c>
      <c r="D283" s="21">
        <v>1</v>
      </c>
      <c r="E283" s="54"/>
      <c r="F283" s="21">
        <f t="shared" si="1"/>
        <v>0</v>
      </c>
    </row>
    <row r="284" spans="1:7" s="23" customFormat="1" x14ac:dyDescent="0.25">
      <c r="A284" s="28"/>
      <c r="B284" s="81" t="s">
        <v>274</v>
      </c>
      <c r="C284" s="20" t="s">
        <v>261</v>
      </c>
      <c r="D284" s="21">
        <v>1</v>
      </c>
      <c r="E284" s="54"/>
      <c r="F284" s="21">
        <f>D284*E284</f>
        <v>0</v>
      </c>
      <c r="G284" s="50"/>
    </row>
    <row r="285" spans="1:7" x14ac:dyDescent="0.25">
      <c r="A285" s="28"/>
      <c r="B285" s="81" t="s">
        <v>277</v>
      </c>
      <c r="C285" s="20" t="s">
        <v>32</v>
      </c>
      <c r="D285" s="21">
        <v>40</v>
      </c>
      <c r="E285" s="54"/>
      <c r="F285" s="21">
        <f t="shared" si="1"/>
        <v>0</v>
      </c>
    </row>
    <row r="286" spans="1:7" s="55" customFormat="1" ht="12.75" x14ac:dyDescent="0.2">
      <c r="A286" s="28"/>
      <c r="B286" s="81" t="s">
        <v>275</v>
      </c>
      <c r="C286" s="20" t="s">
        <v>32</v>
      </c>
      <c r="D286" s="21">
        <v>60</v>
      </c>
      <c r="E286" s="54"/>
      <c r="F286" s="21">
        <f t="shared" si="1"/>
        <v>0</v>
      </c>
    </row>
    <row r="287" spans="1:7" x14ac:dyDescent="0.25">
      <c r="A287" s="28"/>
      <c r="B287" s="81" t="s">
        <v>276</v>
      </c>
      <c r="C287" s="20" t="s">
        <v>32</v>
      </c>
      <c r="D287" s="21">
        <v>60</v>
      </c>
      <c r="E287" s="54"/>
      <c r="F287" s="21">
        <f t="shared" si="1"/>
        <v>0</v>
      </c>
    </row>
    <row r="289" spans="1:6" x14ac:dyDescent="0.25">
      <c r="A289" s="55"/>
      <c r="B289" s="26"/>
      <c r="C289" s="55"/>
      <c r="D289" s="55"/>
      <c r="E289" s="55"/>
      <c r="F289" s="55"/>
    </row>
    <row r="290" spans="1:6" x14ac:dyDescent="0.25">
      <c r="B290" s="68" t="s">
        <v>225</v>
      </c>
      <c r="C290" s="13"/>
      <c r="D290" s="12"/>
      <c r="E290" s="12"/>
      <c r="F290" s="12">
        <f>SUM(F266:F288)</f>
        <v>0</v>
      </c>
    </row>
    <row r="292" spans="1:6" x14ac:dyDescent="0.25">
      <c r="A292" s="29" t="s">
        <v>227</v>
      </c>
      <c r="B292" s="62" t="s">
        <v>51</v>
      </c>
    </row>
    <row r="294" spans="1:6" ht="25.5" x14ac:dyDescent="0.25">
      <c r="B294" s="61" t="s">
        <v>70</v>
      </c>
    </row>
    <row r="295" spans="1:6" x14ac:dyDescent="0.25">
      <c r="A295" s="26" t="s">
        <v>228</v>
      </c>
      <c r="B295" s="61" t="s">
        <v>46</v>
      </c>
    </row>
    <row r="296" spans="1:6" x14ac:dyDescent="0.25">
      <c r="B296" s="61" t="s">
        <v>71</v>
      </c>
    </row>
    <row r="297" spans="1:6" x14ac:dyDescent="0.25">
      <c r="B297" s="79" t="s">
        <v>207</v>
      </c>
      <c r="C297" s="6" t="s">
        <v>32</v>
      </c>
      <c r="D297" s="7">
        <v>70</v>
      </c>
      <c r="E297" s="53"/>
      <c r="F297" s="21">
        <f>D297*E297</f>
        <v>0</v>
      </c>
    </row>
    <row r="298" spans="1:6" x14ac:dyDescent="0.25">
      <c r="B298" s="61" t="s">
        <v>72</v>
      </c>
    </row>
    <row r="299" spans="1:6" x14ac:dyDescent="0.25">
      <c r="B299" s="79" t="s">
        <v>209</v>
      </c>
      <c r="C299" s="6" t="s">
        <v>32</v>
      </c>
      <c r="D299" s="7">
        <v>10</v>
      </c>
      <c r="E299" s="53"/>
      <c r="F299" s="21">
        <f>D299*E299</f>
        <v>0</v>
      </c>
    </row>
    <row r="300" spans="1:6" x14ac:dyDescent="0.25">
      <c r="B300" s="61" t="s">
        <v>208</v>
      </c>
    </row>
    <row r="301" spans="1:6" x14ac:dyDescent="0.25">
      <c r="B301" s="79" t="s">
        <v>207</v>
      </c>
      <c r="C301" s="6" t="s">
        <v>32</v>
      </c>
      <c r="D301" s="7">
        <v>80</v>
      </c>
      <c r="E301" s="53"/>
      <c r="F301" s="21">
        <f>D301*E301</f>
        <v>0</v>
      </c>
    </row>
    <row r="302" spans="1:6" x14ac:dyDescent="0.25">
      <c r="B302" s="61" t="s">
        <v>73</v>
      </c>
    </row>
    <row r="303" spans="1:6" x14ac:dyDescent="0.25">
      <c r="B303" s="79" t="s">
        <v>207</v>
      </c>
      <c r="C303" s="6" t="s">
        <v>32</v>
      </c>
      <c r="D303" s="7">
        <v>20</v>
      </c>
      <c r="E303" s="53"/>
      <c r="F303" s="21">
        <f>D303*E303</f>
        <v>0</v>
      </c>
    </row>
    <row r="304" spans="1:6" x14ac:dyDescent="0.25">
      <c r="B304" s="79" t="s">
        <v>210</v>
      </c>
      <c r="C304" s="6" t="s">
        <v>23</v>
      </c>
      <c r="D304" s="7">
        <v>25</v>
      </c>
      <c r="E304" s="53"/>
      <c r="F304" s="21">
        <f>D304*E304</f>
        <v>0</v>
      </c>
    </row>
    <row r="305" spans="1:7" x14ac:dyDescent="0.25">
      <c r="B305" s="79" t="s">
        <v>211</v>
      </c>
      <c r="C305" s="6" t="s">
        <v>30</v>
      </c>
      <c r="D305" s="7">
        <v>5</v>
      </c>
      <c r="E305" s="53"/>
      <c r="F305" s="21">
        <f>D305*E305</f>
        <v>0</v>
      </c>
    </row>
    <row r="307" spans="1:7" x14ac:dyDescent="0.25">
      <c r="A307" s="30" t="s">
        <v>229</v>
      </c>
      <c r="B307" s="61" t="s">
        <v>74</v>
      </c>
    </row>
    <row r="308" spans="1:7" ht="102" x14ac:dyDescent="0.25">
      <c r="A308" s="30"/>
      <c r="B308" s="61" t="s">
        <v>212</v>
      </c>
    </row>
    <row r="309" spans="1:7" x14ac:dyDescent="0.25">
      <c r="B309" s="79" t="s">
        <v>76</v>
      </c>
      <c r="C309" s="6" t="s">
        <v>30</v>
      </c>
      <c r="D309" s="7">
        <v>6</v>
      </c>
      <c r="E309" s="53"/>
      <c r="F309" s="21">
        <f t="shared" ref="F309:F312" si="2">D309*E309</f>
        <v>0</v>
      </c>
    </row>
    <row r="310" spans="1:7" x14ac:dyDescent="0.25">
      <c r="B310" s="79" t="s">
        <v>75</v>
      </c>
      <c r="C310" s="6" t="s">
        <v>30</v>
      </c>
      <c r="D310" s="7">
        <v>9</v>
      </c>
      <c r="E310" s="53"/>
      <c r="F310" s="21">
        <f t="shared" si="2"/>
        <v>0</v>
      </c>
    </row>
    <row r="311" spans="1:7" x14ac:dyDescent="0.25">
      <c r="B311" s="79" t="s">
        <v>77</v>
      </c>
      <c r="C311" s="6" t="s">
        <v>30</v>
      </c>
      <c r="D311" s="7">
        <v>2</v>
      </c>
      <c r="E311" s="53"/>
      <c r="F311" s="21">
        <f t="shared" si="2"/>
        <v>0</v>
      </c>
    </row>
    <row r="312" spans="1:7" x14ac:dyDescent="0.25">
      <c r="B312" s="79" t="s">
        <v>78</v>
      </c>
      <c r="C312" s="6" t="s">
        <v>30</v>
      </c>
      <c r="D312" s="7">
        <v>3</v>
      </c>
      <c r="E312" s="53"/>
      <c r="F312" s="21">
        <f t="shared" si="2"/>
        <v>0</v>
      </c>
    </row>
    <row r="313" spans="1:7" x14ac:dyDescent="0.25">
      <c r="B313" s="80"/>
      <c r="C313" s="8"/>
      <c r="D313" s="9"/>
      <c r="E313" s="9"/>
      <c r="F313" s="9"/>
    </row>
    <row r="314" spans="1:7" x14ac:dyDescent="0.25">
      <c r="B314" s="80"/>
      <c r="C314" s="8"/>
      <c r="D314" s="9"/>
      <c r="E314" s="9"/>
      <c r="F314" s="9"/>
    </row>
    <row r="315" spans="1:7" x14ac:dyDescent="0.25">
      <c r="A315" s="31"/>
      <c r="B315" s="83" t="s">
        <v>47</v>
      </c>
      <c r="C315" s="13"/>
      <c r="D315" s="12"/>
      <c r="E315" s="15"/>
      <c r="F315" s="12">
        <f>SUM(F297:F314)</f>
        <v>0</v>
      </c>
    </row>
    <row r="316" spans="1:7" x14ac:dyDescent="0.25">
      <c r="A316" s="31"/>
      <c r="B316" s="83"/>
      <c r="C316" s="13"/>
      <c r="D316" s="12"/>
      <c r="E316" s="15"/>
      <c r="F316" s="12"/>
    </row>
    <row r="317" spans="1:7" x14ac:dyDescent="0.25">
      <c r="A317" s="31"/>
      <c r="B317" s="83"/>
      <c r="C317" s="13"/>
      <c r="D317" s="12"/>
      <c r="E317" s="15"/>
      <c r="F317" s="12"/>
    </row>
    <row r="318" spans="1:7" ht="15.75" x14ac:dyDescent="0.25">
      <c r="G318" s="38"/>
    </row>
    <row r="319" spans="1:7" ht="18" x14ac:dyDescent="0.25">
      <c r="B319" s="84" t="s">
        <v>48</v>
      </c>
      <c r="G319" s="38"/>
    </row>
    <row r="320" spans="1:7" ht="15.75" x14ac:dyDescent="0.25">
      <c r="B320" s="68"/>
      <c r="G320" s="38"/>
    </row>
    <row r="321" spans="1:7" ht="15.75" x14ac:dyDescent="0.25">
      <c r="B321" s="85" t="str">
        <f>B20</f>
        <v xml:space="preserve">1. PRIPREMNI RADOVI </v>
      </c>
      <c r="C321" s="36" t="s">
        <v>49</v>
      </c>
      <c r="D321" s="37"/>
      <c r="E321" s="58">
        <f>F20</f>
        <v>0</v>
      </c>
      <c r="F321" s="58"/>
      <c r="G321" s="38"/>
    </row>
    <row r="322" spans="1:7" ht="15.75" x14ac:dyDescent="0.25">
      <c r="B322" s="85" t="str">
        <f>B114</f>
        <v>2. RADOVI IZMJEŠTANJA KOLOSJEKA</v>
      </c>
      <c r="C322" s="36" t="s">
        <v>49</v>
      </c>
      <c r="D322" s="37"/>
      <c r="E322" s="58">
        <f>F114</f>
        <v>0</v>
      </c>
      <c r="F322" s="58"/>
      <c r="G322" s="38"/>
    </row>
    <row r="323" spans="1:7" ht="15.75" x14ac:dyDescent="0.25">
      <c r="B323" s="85" t="str">
        <f>B182</f>
        <v xml:space="preserve">3. ZEMLJANI RADOVI </v>
      </c>
      <c r="C323" s="36" t="s">
        <v>49</v>
      </c>
      <c r="D323" s="37"/>
      <c r="E323" s="58">
        <f>F182</f>
        <v>0</v>
      </c>
      <c r="F323" s="58"/>
      <c r="G323" s="38"/>
    </row>
    <row r="324" spans="1:7" ht="15.75" x14ac:dyDescent="0.25">
      <c r="B324" s="85" t="str">
        <f>B209</f>
        <v xml:space="preserve">4. OBORINSKA I SANITARNA ODVODNJA </v>
      </c>
      <c r="C324" s="36" t="s">
        <v>49</v>
      </c>
      <c r="D324" s="37"/>
      <c r="E324" s="58">
        <f>F209</f>
        <v>0</v>
      </c>
      <c r="F324" s="58"/>
      <c r="G324" s="38"/>
    </row>
    <row r="325" spans="1:7" ht="31.5" x14ac:dyDescent="0.25">
      <c r="B325" s="85" t="s">
        <v>218</v>
      </c>
      <c r="C325" s="36" t="s">
        <v>49</v>
      </c>
      <c r="D325" s="37"/>
      <c r="E325" s="58">
        <f>F227</f>
        <v>0</v>
      </c>
      <c r="F325" s="58"/>
      <c r="G325" s="38"/>
    </row>
    <row r="326" spans="1:7" ht="15.75" x14ac:dyDescent="0.25">
      <c r="B326" s="85" t="str">
        <f>B262</f>
        <v xml:space="preserve">6. KOLNIČKA KONSTRUKCIJA  </v>
      </c>
      <c r="C326" s="36" t="s">
        <v>49</v>
      </c>
      <c r="D326" s="37"/>
      <c r="E326" s="58">
        <f>F262</f>
        <v>0</v>
      </c>
      <c r="F326" s="58"/>
      <c r="G326" s="38"/>
    </row>
    <row r="327" spans="1:7" ht="15.75" x14ac:dyDescent="0.25">
      <c r="B327" s="85" t="str">
        <f>B290</f>
        <v xml:space="preserve">7. BETONSKI RADOVI </v>
      </c>
      <c r="C327" s="36" t="s">
        <v>49</v>
      </c>
      <c r="D327" s="37"/>
      <c r="E327" s="58">
        <f>F290</f>
        <v>0</v>
      </c>
      <c r="F327" s="58"/>
      <c r="G327" s="38"/>
    </row>
    <row r="328" spans="1:7" ht="15.75" x14ac:dyDescent="0.25">
      <c r="B328" s="85" t="str">
        <f>B315</f>
        <v>8. PROMETNA SIGNALIZACIJA</v>
      </c>
      <c r="C328" s="39" t="s">
        <v>49</v>
      </c>
      <c r="D328" s="40"/>
      <c r="E328" s="59">
        <f>F315</f>
        <v>0</v>
      </c>
      <c r="F328" s="59"/>
      <c r="G328" s="52"/>
    </row>
    <row r="329" spans="1:7" ht="15.75" x14ac:dyDescent="0.25">
      <c r="B329" s="85"/>
      <c r="C329" s="41"/>
      <c r="D329" s="42"/>
      <c r="E329" s="43"/>
      <c r="F329" s="44"/>
    </row>
    <row r="330" spans="1:7" ht="15.75" x14ac:dyDescent="0.25">
      <c r="B330" s="86" t="s">
        <v>52</v>
      </c>
      <c r="C330" s="45"/>
      <c r="D330" s="46"/>
      <c r="E330" s="57">
        <f>SUM(E321:F328)</f>
        <v>0</v>
      </c>
      <c r="F330" s="57"/>
    </row>
    <row r="331" spans="1:7" ht="15.75" x14ac:dyDescent="0.25">
      <c r="B331" s="86" t="s">
        <v>295</v>
      </c>
      <c r="E331" s="57">
        <f>E330*0.25</f>
        <v>0</v>
      </c>
      <c r="F331" s="57"/>
    </row>
    <row r="332" spans="1:7" ht="15.75" x14ac:dyDescent="0.25">
      <c r="B332" s="86" t="s">
        <v>260</v>
      </c>
      <c r="E332" s="57">
        <f>E330*1.25</f>
        <v>0</v>
      </c>
      <c r="F332" s="57"/>
    </row>
    <row r="333" spans="1:7" x14ac:dyDescent="0.25">
      <c r="B333" s="74"/>
    </row>
    <row r="334" spans="1:7" x14ac:dyDescent="0.25">
      <c r="D334" s="16"/>
    </row>
    <row r="335" spans="1:7" x14ac:dyDescent="0.25">
      <c r="A335" s="32"/>
    </row>
  </sheetData>
  <sheetProtection password="D61C" sheet="1" objects="1" scenarios="1" selectLockedCells="1"/>
  <mergeCells count="12">
    <mergeCell ref="B231:D231"/>
    <mergeCell ref="E332:F332"/>
    <mergeCell ref="E325:F325"/>
    <mergeCell ref="E326:F326"/>
    <mergeCell ref="E327:F327"/>
    <mergeCell ref="E328:F328"/>
    <mergeCell ref="E330:F330"/>
    <mergeCell ref="E321:F321"/>
    <mergeCell ref="E322:F322"/>
    <mergeCell ref="E323:F323"/>
    <mergeCell ref="E324:F324"/>
    <mergeCell ref="E331:F331"/>
  </mergeCells>
  <pageMargins left="0.59055118110236227" right="0.19685039370078741" top="1.1417322834645669" bottom="0.55118110236220474" header="0.31496062992125984" footer="0.31496062992125984"/>
  <pageSetup paperSize="9" scale="95" orientation="portrait" useFirstPageNumber="1" r:id="rId1"/>
  <headerFooter>
    <oddHeader>&amp;L&amp;"-,Podebljano kurziv"Grad Bakar&amp;"-,Uobičajeno"
&amp;"-,Podebljano"ŽCP za plato E.1.1.&amp;"-,Uobičajeno"
&amp;C&amp;"-,Kurziv"&amp;12TROŠKOVNIK&amp;Rstr. &amp;P</oddHeader>
    <oddFooter>&amp;Csvibanj 2018</oddFooter>
  </headerFooter>
  <rowBreaks count="13" manualBreakCount="13">
    <brk id="21" max="16383" man="1"/>
    <brk id="49" max="16383" man="1"/>
    <brk id="75" max="16383" man="1"/>
    <brk id="101" max="5" man="1"/>
    <brk id="115" max="16383" man="1"/>
    <brk id="143" max="5" man="1"/>
    <brk id="170" max="5" man="1"/>
    <brk id="183" max="5" man="1"/>
    <brk id="209" max="5" man="1"/>
    <brk id="227" max="5" man="1"/>
    <brk id="262" max="5" man="1"/>
    <brk id="290" max="5" man="1"/>
    <brk id="31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troškovnik</vt:lpstr>
      <vt:lpstr>troškovnik!Ispis_naslova</vt:lpstr>
      <vt:lpstr>troškovnik!Podrucje_ispisa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Sergije.Babic</dc:creator>
  <cp:lastModifiedBy>Davor Skocilic</cp:lastModifiedBy>
  <cp:lastPrinted>2018-11-22T09:05:14Z</cp:lastPrinted>
  <dcterms:created xsi:type="dcterms:W3CDTF">2010-06-18T19:45:56Z</dcterms:created>
  <dcterms:modified xsi:type="dcterms:W3CDTF">2018-11-22T09:05:45Z</dcterms:modified>
</cp:coreProperties>
</file>